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4340"/>
  </bookViews>
  <sheets>
    <sheet name="Vehicles" sheetId="4" r:id="rId1"/>
    <sheet name="Turrets" sheetId="1" r:id="rId2"/>
    <sheet name="Modules" sheetId="2" r:id="rId3"/>
    <sheet name="Skills" sheetId="3" r:id="rId4"/>
  </sheets>
  <externalReferences>
    <externalReference r:id="rId5"/>
  </externalReferences>
  <definedNames>
    <definedName name="skillID">[1]Skills!$C$2:$C$220</definedName>
  </definedNames>
  <calcPr calcId="145621"/>
</workbook>
</file>

<file path=xl/calcChain.xml><?xml version="1.0" encoding="utf-8"?>
<calcChain xmlns="http://schemas.openxmlformats.org/spreadsheetml/2006/main">
  <c r="N22" i="4" l="1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Q90" i="2"/>
  <c r="P90" i="2"/>
  <c r="Q89" i="2"/>
  <c r="P89" i="2"/>
  <c r="Q88" i="2"/>
  <c r="P88" i="2"/>
  <c r="Q87" i="2"/>
  <c r="P87" i="2"/>
  <c r="Q86" i="2"/>
  <c r="P86" i="2"/>
  <c r="Q85" i="2"/>
  <c r="P85" i="2"/>
  <c r="Q84" i="2"/>
  <c r="P84" i="2"/>
  <c r="Q83" i="2"/>
  <c r="P83" i="2"/>
  <c r="Q82" i="2"/>
  <c r="P82" i="2"/>
  <c r="Q81" i="2"/>
  <c r="P81" i="2"/>
  <c r="Q80" i="2"/>
  <c r="P80" i="2"/>
  <c r="Q79" i="2"/>
  <c r="P79" i="2"/>
  <c r="Q78" i="2"/>
  <c r="P78" i="2"/>
  <c r="Q77" i="2"/>
  <c r="P77" i="2"/>
  <c r="Q76" i="2"/>
  <c r="P76" i="2"/>
  <c r="Q75" i="2"/>
  <c r="P75" i="2"/>
  <c r="Q74" i="2"/>
  <c r="P74" i="2"/>
  <c r="Q73" i="2"/>
  <c r="P73" i="2"/>
  <c r="Q72" i="2"/>
  <c r="P72" i="2"/>
  <c r="Q71" i="2"/>
  <c r="P71" i="2"/>
  <c r="Q70" i="2"/>
  <c r="P70" i="2"/>
  <c r="Q69" i="2"/>
  <c r="P69" i="2"/>
  <c r="Q68" i="2"/>
  <c r="P68" i="2"/>
  <c r="Q67" i="2"/>
  <c r="P67" i="2"/>
  <c r="Q66" i="2"/>
  <c r="P66" i="2"/>
  <c r="Q65" i="2"/>
  <c r="P65" i="2"/>
  <c r="Q64" i="2"/>
  <c r="P64" i="2"/>
  <c r="Q63" i="2"/>
  <c r="P63" i="2"/>
  <c r="Q62" i="2"/>
  <c r="P62" i="2"/>
  <c r="Q61" i="2"/>
  <c r="P61" i="2"/>
  <c r="Q60" i="2"/>
  <c r="P60" i="2"/>
  <c r="Q59" i="2"/>
  <c r="P59" i="2"/>
  <c r="Q58" i="2"/>
  <c r="P58" i="2"/>
  <c r="Q57" i="2"/>
  <c r="P57" i="2"/>
  <c r="Q56" i="2"/>
  <c r="P56" i="2"/>
  <c r="Q55" i="2"/>
  <c r="P55" i="2"/>
  <c r="Q54" i="2"/>
  <c r="P54" i="2"/>
  <c r="Q53" i="2"/>
  <c r="P53" i="2"/>
  <c r="Q52" i="2"/>
  <c r="P52" i="2"/>
  <c r="Q51" i="2"/>
  <c r="P51" i="2"/>
  <c r="Q50" i="2"/>
  <c r="P50" i="2"/>
  <c r="Q49" i="2"/>
  <c r="P49" i="2"/>
  <c r="Q48" i="2"/>
  <c r="P48" i="2"/>
  <c r="Q47" i="2"/>
  <c r="P47" i="2"/>
  <c r="Q46" i="2"/>
  <c r="P46" i="2"/>
  <c r="Q45" i="2"/>
  <c r="P45" i="2"/>
  <c r="Q44" i="2"/>
  <c r="P44" i="2"/>
  <c r="Q43" i="2"/>
  <c r="P43" i="2"/>
  <c r="Q42" i="2"/>
  <c r="P42" i="2"/>
  <c r="Q41" i="2"/>
  <c r="P41" i="2"/>
  <c r="Q40" i="2"/>
  <c r="P40" i="2"/>
  <c r="Q39" i="2"/>
  <c r="P39" i="2"/>
  <c r="Q38" i="2"/>
  <c r="P38" i="2"/>
  <c r="Q37" i="2"/>
  <c r="P37" i="2"/>
  <c r="Q36" i="2"/>
  <c r="P36" i="2"/>
  <c r="Q35" i="2"/>
  <c r="P35" i="2"/>
  <c r="Q34" i="2"/>
  <c r="P34" i="2"/>
  <c r="Q33" i="2"/>
  <c r="P33" i="2"/>
  <c r="Q32" i="2"/>
  <c r="P32" i="2"/>
  <c r="Q31" i="2"/>
  <c r="P31" i="2"/>
  <c r="Q30" i="2"/>
  <c r="P30" i="2"/>
  <c r="Q29" i="2"/>
  <c r="P29" i="2"/>
  <c r="Q28" i="2"/>
  <c r="P28" i="2"/>
  <c r="Q27" i="2"/>
  <c r="P27" i="2"/>
  <c r="Q26" i="2"/>
  <c r="P26" i="2"/>
  <c r="Q25" i="2"/>
  <c r="P25" i="2"/>
  <c r="Q24" i="2"/>
  <c r="P24" i="2"/>
  <c r="Q23" i="2"/>
  <c r="P23" i="2"/>
  <c r="Q22" i="2"/>
  <c r="P22" i="2"/>
  <c r="Q21" i="2"/>
  <c r="P21" i="2"/>
  <c r="Q20" i="2"/>
  <c r="P20" i="2"/>
  <c r="Q19" i="2"/>
  <c r="P19" i="2"/>
  <c r="Q18" i="2"/>
  <c r="P18" i="2"/>
  <c r="Q17" i="2"/>
  <c r="P17" i="2"/>
  <c r="Q16" i="2"/>
  <c r="P16" i="2"/>
  <c r="Q15" i="2"/>
  <c r="P15" i="2"/>
  <c r="Q14" i="2"/>
  <c r="P14" i="2"/>
  <c r="Q13" i="2"/>
  <c r="P13" i="2"/>
  <c r="Q12" i="2"/>
  <c r="P12" i="2"/>
  <c r="Q11" i="2"/>
  <c r="P11" i="2"/>
  <c r="Q10" i="2"/>
  <c r="P10" i="2"/>
  <c r="Q9" i="2"/>
  <c r="P9" i="2"/>
  <c r="Q8" i="2"/>
  <c r="P8" i="2"/>
  <c r="Q7" i="2"/>
  <c r="P7" i="2"/>
  <c r="Q6" i="2"/>
  <c r="P6" i="2"/>
  <c r="Y46" i="1"/>
  <c r="U46" i="1"/>
  <c r="S46" i="1"/>
  <c r="I46" i="1"/>
  <c r="H46" i="1"/>
  <c r="Y45" i="1"/>
  <c r="U45" i="1"/>
  <c r="S45" i="1"/>
  <c r="I45" i="1"/>
  <c r="H45" i="1"/>
  <c r="Y44" i="1"/>
  <c r="U44" i="1"/>
  <c r="S44" i="1"/>
  <c r="I44" i="1"/>
  <c r="H44" i="1"/>
  <c r="Y43" i="1"/>
  <c r="U43" i="1"/>
  <c r="S43" i="1"/>
  <c r="I43" i="1"/>
  <c r="H43" i="1"/>
  <c r="Y42" i="1"/>
  <c r="U42" i="1"/>
  <c r="S42" i="1"/>
  <c r="I42" i="1"/>
  <c r="H42" i="1"/>
  <c r="Y41" i="1"/>
  <c r="U41" i="1"/>
  <c r="S41" i="1"/>
  <c r="I41" i="1"/>
  <c r="H41" i="1"/>
  <c r="Y40" i="1"/>
  <c r="U40" i="1"/>
  <c r="S40" i="1"/>
  <c r="I40" i="1"/>
  <c r="H40" i="1"/>
  <c r="Y39" i="1"/>
  <c r="W39" i="1"/>
  <c r="U39" i="1"/>
  <c r="S39" i="1"/>
  <c r="I39" i="1"/>
  <c r="H39" i="1"/>
  <c r="Y38" i="1"/>
  <c r="U38" i="1"/>
  <c r="S38" i="1"/>
  <c r="I38" i="1"/>
  <c r="H38" i="1"/>
  <c r="Y37" i="1"/>
  <c r="W37" i="1"/>
  <c r="U37" i="1"/>
  <c r="S37" i="1"/>
  <c r="I37" i="1"/>
  <c r="H37" i="1"/>
  <c r="Y36" i="1"/>
  <c r="U36" i="1"/>
  <c r="S36" i="1"/>
  <c r="I36" i="1"/>
  <c r="H36" i="1"/>
  <c r="Y35" i="1"/>
  <c r="U35" i="1"/>
  <c r="S35" i="1"/>
  <c r="I35" i="1"/>
  <c r="H35" i="1"/>
  <c r="Y34" i="1"/>
  <c r="U34" i="1"/>
  <c r="S34" i="1"/>
  <c r="F34" i="1"/>
  <c r="I34" i="1" s="1"/>
  <c r="E34" i="1"/>
  <c r="H34" i="1" s="1"/>
  <c r="Y33" i="1"/>
  <c r="U33" i="1"/>
  <c r="S33" i="1"/>
  <c r="I33" i="1"/>
  <c r="H33" i="1"/>
  <c r="Y32" i="1"/>
  <c r="U32" i="1"/>
  <c r="S32" i="1"/>
  <c r="I32" i="1"/>
  <c r="H32" i="1"/>
  <c r="Y31" i="1"/>
  <c r="U31" i="1"/>
  <c r="S31" i="1"/>
  <c r="I31" i="1"/>
  <c r="H31" i="1"/>
  <c r="Y30" i="1"/>
  <c r="U30" i="1"/>
  <c r="S30" i="1"/>
  <c r="I30" i="1"/>
  <c r="H30" i="1"/>
  <c r="Y29" i="1"/>
  <c r="U29" i="1"/>
  <c r="S29" i="1"/>
  <c r="I29" i="1"/>
  <c r="H29" i="1"/>
  <c r="Y28" i="1"/>
  <c r="U28" i="1"/>
  <c r="S28" i="1"/>
  <c r="I28" i="1"/>
  <c r="H28" i="1"/>
  <c r="U27" i="1"/>
  <c r="S27" i="1"/>
  <c r="F27" i="1"/>
  <c r="I27" i="1" s="1"/>
  <c r="E27" i="1"/>
  <c r="H27" i="1" s="1"/>
  <c r="Y26" i="1"/>
  <c r="U26" i="1"/>
  <c r="S26" i="1"/>
  <c r="I26" i="1"/>
  <c r="H26" i="1"/>
  <c r="Y25" i="1"/>
  <c r="U25" i="1"/>
  <c r="S25" i="1"/>
  <c r="I25" i="1"/>
  <c r="H25" i="1"/>
  <c r="Y24" i="1"/>
  <c r="U24" i="1"/>
  <c r="S24" i="1"/>
  <c r="I24" i="1"/>
  <c r="H24" i="1"/>
  <c r="Y23" i="1"/>
  <c r="U23" i="1"/>
  <c r="S23" i="1"/>
  <c r="I23" i="1"/>
  <c r="H23" i="1"/>
  <c r="Y22" i="1"/>
  <c r="U22" i="1"/>
  <c r="S22" i="1"/>
  <c r="I22" i="1"/>
  <c r="H22" i="1"/>
  <c r="Y21" i="1"/>
  <c r="U21" i="1"/>
  <c r="S21" i="1"/>
  <c r="I21" i="1"/>
  <c r="H21" i="1"/>
  <c r="Y20" i="1"/>
  <c r="U20" i="1"/>
  <c r="S20" i="1"/>
  <c r="F20" i="1"/>
  <c r="I20" i="1" s="1"/>
  <c r="E20" i="1"/>
  <c r="H20" i="1" s="1"/>
  <c r="Y19" i="1"/>
  <c r="U19" i="1"/>
  <c r="S19" i="1"/>
  <c r="I19" i="1"/>
  <c r="H19" i="1"/>
  <c r="Y18" i="1"/>
  <c r="U18" i="1"/>
  <c r="S18" i="1"/>
  <c r="I18" i="1"/>
  <c r="H18" i="1"/>
  <c r="Y17" i="1"/>
  <c r="U17" i="1"/>
  <c r="S17" i="1"/>
  <c r="I17" i="1"/>
  <c r="H17" i="1"/>
  <c r="Y16" i="1"/>
  <c r="U16" i="1"/>
  <c r="S16" i="1"/>
  <c r="I16" i="1"/>
  <c r="H16" i="1"/>
  <c r="Y15" i="1"/>
  <c r="U15" i="1"/>
  <c r="S15" i="1"/>
  <c r="I15" i="1"/>
  <c r="H15" i="1"/>
  <c r="Y14" i="1"/>
  <c r="U14" i="1"/>
  <c r="S14" i="1"/>
  <c r="I14" i="1"/>
  <c r="H14" i="1"/>
  <c r="Y13" i="1"/>
  <c r="U13" i="1"/>
  <c r="S13" i="1"/>
  <c r="F13" i="1"/>
  <c r="I13" i="1" s="1"/>
  <c r="E13" i="1"/>
  <c r="H13" i="1" s="1"/>
  <c r="Y12" i="1"/>
  <c r="U12" i="1"/>
  <c r="S12" i="1"/>
  <c r="I12" i="1"/>
  <c r="H12" i="1"/>
  <c r="Y11" i="1"/>
  <c r="U11" i="1"/>
  <c r="S11" i="1"/>
  <c r="I11" i="1"/>
  <c r="H11" i="1"/>
  <c r="Y10" i="1"/>
  <c r="U10" i="1"/>
  <c r="S10" i="1"/>
  <c r="I10" i="1"/>
  <c r="H10" i="1"/>
  <c r="Y9" i="1"/>
  <c r="U9" i="1"/>
  <c r="S9" i="1"/>
  <c r="I9" i="1"/>
  <c r="H9" i="1"/>
  <c r="Y8" i="1"/>
  <c r="U8" i="1"/>
  <c r="S8" i="1"/>
  <c r="I8" i="1"/>
  <c r="H8" i="1"/>
  <c r="Y7" i="1"/>
  <c r="U7" i="1"/>
  <c r="S7" i="1"/>
  <c r="I7" i="1"/>
  <c r="H7" i="1"/>
  <c r="Y6" i="1"/>
  <c r="U6" i="1"/>
  <c r="S6" i="1"/>
  <c r="F6" i="1"/>
  <c r="I6" i="1" s="1"/>
  <c r="E6" i="1"/>
  <c r="H6" i="1" s="1"/>
</calcChain>
</file>

<file path=xl/sharedStrings.xml><?xml version="1.0" encoding="utf-8"?>
<sst xmlns="http://schemas.openxmlformats.org/spreadsheetml/2006/main" count="1389" uniqueCount="397">
  <si>
    <t>Identification</t>
    <phoneticPr fontId="1" type="noConversion"/>
  </si>
  <si>
    <t>Fitting</t>
    <phoneticPr fontId="1" type="noConversion"/>
  </si>
  <si>
    <t>Firing</t>
    <phoneticPr fontId="1" type="noConversion"/>
  </si>
  <si>
    <t>Ammo</t>
  </si>
  <si>
    <t>Blast Dmg</t>
  </si>
  <si>
    <t>Range</t>
    <phoneticPr fontId="1" type="noConversion"/>
  </si>
  <si>
    <t>Overheating</t>
  </si>
  <si>
    <t>Category</t>
    <phoneticPr fontId="1" type="noConversion"/>
  </si>
  <si>
    <t>Size</t>
    <phoneticPr fontId="1" type="noConversion"/>
  </si>
  <si>
    <t>Tier/Type</t>
    <phoneticPr fontId="1" type="noConversion"/>
  </si>
  <si>
    <t>Display Name</t>
    <phoneticPr fontId="1" type="noConversion"/>
  </si>
  <si>
    <t>CPU Usage</t>
    <phoneticPr fontId="1" type="noConversion"/>
  </si>
  <si>
    <t>PG Usage</t>
    <phoneticPr fontId="1" type="noConversion"/>
  </si>
  <si>
    <t>Tier Modifier</t>
  </si>
  <si>
    <t>CPU Cost Skill Bonus (lvl.5)</t>
  </si>
  <si>
    <t>PG Cost Skill Bonus (lvl.5)</t>
  </si>
  <si>
    <t>Slot Type</t>
    <phoneticPr fontId="1" type="noConversion"/>
  </si>
  <si>
    <t>Required Skill</t>
    <phoneticPr fontId="1" type="noConversion"/>
  </si>
  <si>
    <t>Skill Level</t>
    <phoneticPr fontId="1" type="noConversion"/>
  </si>
  <si>
    <t>Damage</t>
    <phoneticPr fontId="1" type="noConversion"/>
  </si>
  <si>
    <t>ROF</t>
  </si>
  <si>
    <t>Charge Up Time</t>
  </si>
  <si>
    <t>Fire Mode</t>
  </si>
  <si>
    <t>Clip Size</t>
  </si>
  <si>
    <t>Max Ammo</t>
  </si>
  <si>
    <t>Ammo Skill Bonus (lvl.5)</t>
  </si>
  <si>
    <t>Reload Time</t>
  </si>
  <si>
    <t>Direct Hit Damage</t>
  </si>
  <si>
    <t>Splash Damage</t>
  </si>
  <si>
    <t>Blast Radius</t>
  </si>
  <si>
    <t>Optimal Range</t>
  </si>
  <si>
    <t>Effective Range</t>
  </si>
  <si>
    <t>Modifier</t>
    <phoneticPr fontId="1" type="noConversion"/>
  </si>
  <si>
    <t>Heat Cost Per Second</t>
  </si>
  <si>
    <t>Seize Duration</t>
  </si>
  <si>
    <t>Cooldown Time</t>
  </si>
  <si>
    <t>Cooldown Time If Overheated</t>
  </si>
  <si>
    <t>Blasters</t>
  </si>
  <si>
    <t>Small</t>
  </si>
  <si>
    <t>Militia</t>
  </si>
  <si>
    <t>Militia 20GJ Blaster</t>
  </si>
  <si>
    <t>TS</t>
  </si>
  <si>
    <t>None</t>
  </si>
  <si>
    <t>N/A</t>
  </si>
  <si>
    <t>Full Auto</t>
  </si>
  <si>
    <t>Standard</t>
  </si>
  <si>
    <t>20GJ Blaster</t>
  </si>
  <si>
    <t>Small Blaster Operation</t>
  </si>
  <si>
    <t>'Grimoire' 20GJ Blaster</t>
  </si>
  <si>
    <t>Advanced</t>
  </si>
  <si>
    <t>20GJ Neutron Blaster</t>
  </si>
  <si>
    <t>'Calisto' 20GJ Neutron Blaster</t>
  </si>
  <si>
    <t>Prototype</t>
  </si>
  <si>
    <t>20GJ Ion Cannon</t>
  </si>
  <si>
    <t>'Phantasm' 20GJ Ion Cannon</t>
  </si>
  <si>
    <t>Large</t>
  </si>
  <si>
    <t>Militia 80GJ Blaster</t>
  </si>
  <si>
    <t>TL</t>
  </si>
  <si>
    <t>80GJ Blaster</t>
  </si>
  <si>
    <t>Large Blaster Operation</t>
  </si>
  <si>
    <t>'Wraith' 80GJ Blaster</t>
  </si>
  <si>
    <t>80GJ Neutron Blaster</t>
  </si>
  <si>
    <t>'Oracle' 80GJ Neutron Blaster</t>
  </si>
  <si>
    <t>80GJ Ion Cannon</t>
  </si>
  <si>
    <t>'Sodom' 80GJ Ion Cannon</t>
  </si>
  <si>
    <t>Railguns</t>
  </si>
  <si>
    <t>Militia 20GJ Railgun</t>
  </si>
  <si>
    <t>Charge</t>
  </si>
  <si>
    <t>20GJ Railgun</t>
  </si>
  <si>
    <t>Small Railgun Operation</t>
  </si>
  <si>
    <t>'Lycan' 20GJ Railgun</t>
  </si>
  <si>
    <t>20GJ Particle Accelerator</t>
  </si>
  <si>
    <t>'Spartan' 20GJ Particle Accelerator</t>
  </si>
  <si>
    <t>20GJ Particle Cannon</t>
  </si>
  <si>
    <t>'Martyr' 20GJ Particle Cannon</t>
  </si>
  <si>
    <t>Militia 80GJ Railgun</t>
  </si>
  <si>
    <t>80GJ Railgun</t>
  </si>
  <si>
    <t>Large Railgun Operation</t>
  </si>
  <si>
    <t>'Pariah' 80GJ Railgun</t>
  </si>
  <si>
    <t>80GJ Particle Accelerator</t>
  </si>
  <si>
    <t>'Mortis' 80GJ Particle Accelerator</t>
  </si>
  <si>
    <t>80GJ Particle Cannon</t>
  </si>
  <si>
    <t>'Gomorrah' 80GJ Particle Cannon</t>
  </si>
  <si>
    <t>Launchers</t>
  </si>
  <si>
    <t>Militia MT-1 Missile Launcher</t>
  </si>
  <si>
    <t>Single Shot</t>
  </si>
  <si>
    <t>ST-1 Missile Launcher</t>
  </si>
  <si>
    <t>Small Missile Launcher Operation</t>
  </si>
  <si>
    <t>'Brimstone'  ST-1 Missile Launcher</t>
  </si>
  <si>
    <t>AT-1 Missile Launcher</t>
  </si>
  <si>
    <t>'Arson' AT-1 Missile Launcher</t>
  </si>
  <si>
    <t>XT-1 Missile Launcher</t>
  </si>
  <si>
    <t>'Cinder' XT-1 Missile Launcher</t>
  </si>
  <si>
    <t>ST-201 Missile Launcher</t>
  </si>
  <si>
    <t>Large Missile Launcher Operation</t>
  </si>
  <si>
    <t>'Harbinger' ST-201 Missile Launcher</t>
  </si>
  <si>
    <t>AT-201 Missile Launcher</t>
  </si>
  <si>
    <t>'Omen' AT-201 Missile Launcher</t>
  </si>
  <si>
    <t>XT-201 Missile Launcher</t>
  </si>
  <si>
    <t>'Prodigy' XT-201 Missile Launcher</t>
  </si>
  <si>
    <t>Fitting</t>
    <phoneticPr fontId="0" type="noConversion"/>
  </si>
  <si>
    <t>Modifiers</t>
  </si>
  <si>
    <t>Active Logic</t>
    <phoneticPr fontId="0" type="noConversion"/>
  </si>
  <si>
    <t>Skill Bonuses</t>
  </si>
  <si>
    <t>Category</t>
    <phoneticPr fontId="0" type="noConversion"/>
  </si>
  <si>
    <t>Display Name</t>
    <phoneticPr fontId="0" type="noConversion"/>
  </si>
  <si>
    <t>CPU Usage</t>
    <phoneticPr fontId="0" type="noConversion"/>
  </si>
  <si>
    <t>PG Usage</t>
    <phoneticPr fontId="0" type="noConversion"/>
  </si>
  <si>
    <t>Slot Type</t>
    <phoneticPr fontId="0" type="noConversion"/>
  </si>
  <si>
    <t>Required Skill</t>
    <phoneticPr fontId="0" type="noConversion"/>
  </si>
  <si>
    <t>Skill Level</t>
    <phoneticPr fontId="0" type="noConversion"/>
  </si>
  <si>
    <t>Modifier Type</t>
    <phoneticPr fontId="0" type="noConversion"/>
  </si>
  <si>
    <t>Modifier Value #1</t>
  </si>
  <si>
    <t>Stacking Penalty</t>
    <phoneticPr fontId="0" type="noConversion"/>
  </si>
  <si>
    <t>Activation Time</t>
    <phoneticPr fontId="0" type="noConversion"/>
  </si>
  <si>
    <t>Active Duration</t>
    <phoneticPr fontId="0" type="noConversion"/>
  </si>
  <si>
    <t>Number of cycles</t>
    <phoneticPr fontId="0" type="noConversion"/>
  </si>
  <si>
    <t>Pulse Duration</t>
    <phoneticPr fontId="0" type="noConversion"/>
  </si>
  <si>
    <t>Recharge Time</t>
    <phoneticPr fontId="0" type="noConversion"/>
  </si>
  <si>
    <t>Active Duration Skill Bonus (lvl. 5)</t>
  </si>
  <si>
    <t>Recharge Time Skill Bonus (lvl.5)</t>
  </si>
  <si>
    <t>Armore Repairer</t>
  </si>
  <si>
    <t>VL</t>
    <phoneticPr fontId="0" type="noConversion"/>
  </si>
  <si>
    <t>ADD</t>
  </si>
  <si>
    <t>NO</t>
    <phoneticPr fontId="0" type="noConversion"/>
  </si>
  <si>
    <t>Basic Light Armor Repairer</t>
  </si>
  <si>
    <t>VL</t>
  </si>
  <si>
    <t>Vehicle Armor Upgrades</t>
  </si>
  <si>
    <t>Enhanced Light Armor Repairer</t>
  </si>
  <si>
    <t>Complex Light Armor Repairer</t>
  </si>
  <si>
    <t>Enhanced Heavy Armor Repairer</t>
  </si>
  <si>
    <t>Complex Heavy Armor Repairer</t>
  </si>
  <si>
    <t>Basic 60mm Armor Plates</t>
  </si>
  <si>
    <t>Enhanced 60mm Armor Plates</t>
  </si>
  <si>
    <t>Complex 60mm Armor Plates</t>
  </si>
  <si>
    <t>Basic 120mm Armor Plates</t>
  </si>
  <si>
    <t>Enhanced 120mm Armor Plates</t>
  </si>
  <si>
    <t>Complex 120mm Armor Plates</t>
  </si>
  <si>
    <t>Armor Hardener</t>
  </si>
  <si>
    <t>Militia Armor Hardener</t>
  </si>
  <si>
    <t>MUL</t>
  </si>
  <si>
    <t>Basic Armor Hardener</t>
  </si>
  <si>
    <t>Enhanced Armor Hardener</t>
  </si>
  <si>
    <t>Complex Armor Hardener</t>
  </si>
  <si>
    <t>Shield Booster</t>
  </si>
  <si>
    <t>Militia Light Shield Booster</t>
  </si>
  <si>
    <t>VH</t>
    <phoneticPr fontId="0" type="noConversion"/>
  </si>
  <si>
    <t>Militia Heavy Shield Booster</t>
  </si>
  <si>
    <t>Basic Light Shield Booster</t>
  </si>
  <si>
    <t>Vehicle Shield Upgrades</t>
  </si>
  <si>
    <t>Enhanced Light Shield Booster</t>
  </si>
  <si>
    <t>Complex Light Shield Booster</t>
  </si>
  <si>
    <t>Basic Heavy Shield Booster</t>
  </si>
  <si>
    <t>Enhanced Heavy Shield Booster</t>
  </si>
  <si>
    <t>Complex Heavy Shield Booster</t>
  </si>
  <si>
    <t>Shield Extender</t>
  </si>
  <si>
    <t>Militia Heavy Shield Extender</t>
  </si>
  <si>
    <t>Basic Light Shield Extender</t>
  </si>
  <si>
    <t>Enhanced Light Shield Extender</t>
  </si>
  <si>
    <t>Complex Light Shield Extender</t>
  </si>
  <si>
    <t>Basic Heavy Shield Extender</t>
  </si>
  <si>
    <t>Enhanced Heavy Shield Extender</t>
  </si>
  <si>
    <t>Complex Heavy Shield Extender</t>
  </si>
  <si>
    <t>Shield Hardener</t>
    <phoneticPr fontId="0" type="noConversion"/>
  </si>
  <si>
    <t>Militia Shield Hardener</t>
  </si>
  <si>
    <t>VH</t>
  </si>
  <si>
    <t>YES</t>
  </si>
  <si>
    <t>Basic Shield Hardener</t>
  </si>
  <si>
    <t>MUL</t>
    <phoneticPr fontId="0" type="noConversion"/>
  </si>
  <si>
    <t>Enhanced Shield Hardener</t>
  </si>
  <si>
    <t>Complex Shield Hardener</t>
  </si>
  <si>
    <t>Damage Amplifier</t>
  </si>
  <si>
    <t>Militia Blaster Damage Amplifier</t>
  </si>
  <si>
    <t>Vehicle Turret Upgrades</t>
  </si>
  <si>
    <t>Militia Railgun Damage Amplifer</t>
  </si>
  <si>
    <t>Militia Missile Damage Amplifier</t>
  </si>
  <si>
    <t>Basic Railgun Damage Amplifer</t>
  </si>
  <si>
    <t>Enhanced Railgun Damaged Amplifier</t>
  </si>
  <si>
    <t>Complex Railgun Damage Amplifier</t>
  </si>
  <si>
    <t>Basic Blaster Damage Amplifier</t>
  </si>
  <si>
    <t>Enhanced Blaster Damage Amplifier</t>
  </si>
  <si>
    <t>Complex Blaster Damage Amplifier</t>
  </si>
  <si>
    <t>Basic Missile Damage Amplifier</t>
  </si>
  <si>
    <t>Enhanced Missile Damage Amplifier</t>
  </si>
  <si>
    <t>Complex Missile Damage Amplifier</t>
  </si>
  <si>
    <t>CPU Upgrade</t>
  </si>
  <si>
    <t>Militia CPU Upgrade Unit</t>
  </si>
  <si>
    <t>Basic CPU Upgrade Unit</t>
  </si>
  <si>
    <t>Vehicle Core Upgrades</t>
  </si>
  <si>
    <t>Enhanced CPU Upgrade Unit</t>
  </si>
  <si>
    <t>Complex CPU Upgrade Unit</t>
  </si>
  <si>
    <t>Ammo Cache</t>
  </si>
  <si>
    <t>Militia Missile Ammo Expansion Unit</t>
  </si>
  <si>
    <t>Militia Blaster Ammo Expansion Unit</t>
  </si>
  <si>
    <t>Militia Railgun Ammo Expansion Unit</t>
  </si>
  <si>
    <t>Basic Missile Ammo Expansion Unit</t>
  </si>
  <si>
    <t>Enhanced Missile Ammo Expansion Unit</t>
  </si>
  <si>
    <t>Complex Missile Ammo Expansion Unit</t>
  </si>
  <si>
    <t>Basic Blaster Ammo Expansion Unit</t>
  </si>
  <si>
    <t>Enhanced Blaster Ammo Expansion Unit</t>
  </si>
  <si>
    <t>Complex Blaster Ammo Expansion Unit</t>
  </si>
  <si>
    <t>Basic Railgun Ammo Expansion Unit</t>
  </si>
  <si>
    <t>Enhanced Railgun Ammo Expansion Unit</t>
  </si>
  <si>
    <t>Complex Railgun Ammo Expansion Unit</t>
  </si>
  <si>
    <t>Scanner</t>
  </si>
  <si>
    <t>Militia Active Scanner</t>
    <phoneticPr fontId="0" type="noConversion"/>
  </si>
  <si>
    <t>BASE</t>
    <phoneticPr fontId="0" type="noConversion"/>
  </si>
  <si>
    <t>Basic Scanner</t>
  </si>
  <si>
    <t>Vehicle Electronics</t>
  </si>
  <si>
    <t>Enhanced Scanner</t>
  </si>
  <si>
    <t>Complex Scanner</t>
  </si>
  <si>
    <t>Militia Powergrid Upgrade</t>
  </si>
  <si>
    <t>Basic Powergrid Upgrade</t>
  </si>
  <si>
    <t>Enhanced Powergrid Upgrade</t>
  </si>
  <si>
    <t>Complex Powergrid Upgrade</t>
  </si>
  <si>
    <t>Afterburner</t>
  </si>
  <si>
    <t>Militia Afterburner</t>
  </si>
  <si>
    <t>YES</t>
    <phoneticPr fontId="0" type="noConversion"/>
  </si>
  <si>
    <t>Basic Afterburner</t>
  </si>
  <si>
    <t>Enhanced Afterburner</t>
  </si>
  <si>
    <t>Complex Afterburner</t>
  </si>
  <si>
    <t>Boost</t>
  </si>
  <si>
    <t>Militia Fuel Injector</t>
  </si>
  <si>
    <t>Basic Fuel Injector</t>
  </si>
  <si>
    <t>Enhanced Fuel Injector</t>
  </si>
  <si>
    <t>Complex Fuel Injector</t>
  </si>
  <si>
    <t>Clone Vat Bay</t>
  </si>
  <si>
    <t>Militia Mobile CRU</t>
  </si>
  <si>
    <t>BASE</t>
  </si>
  <si>
    <t>Basic Mobile CRU</t>
  </si>
  <si>
    <t>Vehicle Engineering</t>
  </si>
  <si>
    <t>Skill name</t>
  </si>
  <si>
    <t>Skill Pre-requisite</t>
  </si>
  <si>
    <t>Level required</t>
  </si>
  <si>
    <t>Cost Multiplier</t>
  </si>
  <si>
    <t>Skill Book Cost</t>
  </si>
  <si>
    <t>Short Description</t>
  </si>
  <si>
    <t>Vehicle Upgrades</t>
  </si>
  <si>
    <t>1x</t>
  </si>
  <si>
    <t>Unlocks access to vehicle modules</t>
  </si>
  <si>
    <t>2x</t>
  </si>
  <si>
    <t>Unlocks access to vehicle armor modules. Basic variants at lvl.1; enhanced at lvl.3; complex at lvl.5</t>
  </si>
  <si>
    <t>Armor Composition</t>
  </si>
  <si>
    <t>Armor Upgrades</t>
  </si>
  <si>
    <t>3x</t>
  </si>
  <si>
    <t>10% reduction to speed penalty of vehicle armor modules per level</t>
  </si>
  <si>
    <t>Vehicle Armor Repair Systems</t>
  </si>
  <si>
    <t>+5% to repair rate of vehicle armor repair modules per level</t>
  </si>
  <si>
    <t>Armor Fitting Optimization</t>
  </si>
  <si>
    <t>5x</t>
  </si>
  <si>
    <t>+5% reduction to PG usage of vehicle armor modules per level</t>
  </si>
  <si>
    <t>Unlocks access to vehicle core modules. Basic variants at lvl.1; enhanced at lvl.3; complex at lvl.5</t>
  </si>
  <si>
    <t>Unlocks access to scanner modules. Basic variants at lvl.1; enhanced at lvl.3; complex at lvl.5</t>
  </si>
  <si>
    <t>Unlocks access to mobile CRU modules. Basic variants at lvl.1; enhanced at lvl.3; complex at lvl.5</t>
  </si>
  <si>
    <t>Engine Core Calibration</t>
  </si>
  <si>
    <t>+5% to active duration of all active modules per level</t>
  </si>
  <si>
    <t>Core Grid Management</t>
  </si>
  <si>
    <t>+5% to recharge rate of all active modules per level</t>
  </si>
  <si>
    <t>Unlocks access to vehicle shield modules. Basic variants at lvl.1; enhanced at lvl.3; complex at lvl.5</t>
  </si>
  <si>
    <t>Vehicle Shield Regeneration</t>
  </si>
  <si>
    <t>Shield Upgrades</t>
  </si>
  <si>
    <t>5% reduction to depleted shield recharge delay per level</t>
  </si>
  <si>
    <t>Shield Fitting Optimization</t>
  </si>
  <si>
    <t>+5% reduction to CPU usage of vehicle shield modules per level</t>
  </si>
  <si>
    <t>Unlocks access to vehicle modules that alter turret functionality. Basic variants at lvl.1; enhanced at lvl.3; complex at lvl.5</t>
  </si>
  <si>
    <t>Damage Amplifier Fitting Optimization</t>
  </si>
  <si>
    <t>Turret Upgrades</t>
  </si>
  <si>
    <t>+3% reduction to PG/CPU usage of vehicle damage amplifier modules per level</t>
  </si>
  <si>
    <t>Vehicle Command</t>
  </si>
  <si>
    <t>Unlocks skills that can be trained to operate vehicles</t>
  </si>
  <si>
    <t>LAV Operation</t>
  </si>
  <si>
    <t>4x</t>
  </si>
  <si>
    <t>Unlocks the ability to use standard Light Attack Vehicles (LAV) of all races</t>
  </si>
  <si>
    <t>HAV Operation</t>
  </si>
  <si>
    <t>Unlocks the ability to use standard Heavy Attack Vehicles (HAV) of all races</t>
  </si>
  <si>
    <t>Dropship Operation</t>
  </si>
  <si>
    <t>Unlocks the ability to use standard Dropships of all races</t>
  </si>
  <si>
    <t>Turret Operation</t>
  </si>
  <si>
    <t>Unlocks skills that can be trained to operate vehicle turrets</t>
  </si>
  <si>
    <t>Large Turret Operation</t>
  </si>
  <si>
    <t>Unlocks access to large blaster and railgun turrets at lvl.1; missile launcher turrets at lvl.5</t>
  </si>
  <si>
    <t>Unlocks access to standard large blasters at lvl.1; advanced at lvl.3; prototype at lvl.5</t>
  </si>
  <si>
    <t>Large Blaster Ammo Capacity</t>
  </si>
  <si>
    <t>+5% to large blaster maximum ammunition capacity per level</t>
  </si>
  <si>
    <t>Large Blaster Reload Systems</t>
  </si>
  <si>
    <t>+5% to large blaster reload speed per level</t>
  </si>
  <si>
    <t>Large Blaster Proficiency</t>
  </si>
  <si>
    <t>+10% to large blaster rotation speed per level</t>
  </si>
  <si>
    <t>Large Blaster Fitting Optimization</t>
  </si>
  <si>
    <t>6x</t>
  </si>
  <si>
    <t>+3% reduction to PG/CPU usage of large blasters per level</t>
  </si>
  <si>
    <t>Unlocks access to standard large railguns at lvl.1; advanced at lvl.3; prototype at lvl.5</t>
  </si>
  <si>
    <t>Large Railgun Ammo Capacity</t>
  </si>
  <si>
    <t>+5% to large railgun maximum ammunition capacity per level</t>
  </si>
  <si>
    <t>Large Railgun Reload Systems</t>
  </si>
  <si>
    <t>+5% to large railgun reload speed per level</t>
  </si>
  <si>
    <t>Large Railgun Proficiency</t>
  </si>
  <si>
    <t>+10% to large railgun rotation speed per level</t>
  </si>
  <si>
    <t>Large Railgun Fitting Optimization</t>
  </si>
  <si>
    <t>+3% reduction to PG/CPU usage of large railguns per level</t>
  </si>
  <si>
    <t>Unlocks access to standard large missile launchers at lvl.1; advanced at lvl.3; prototype at lvl.5</t>
  </si>
  <si>
    <t>Large Missile Launcher Ammo Capacity</t>
  </si>
  <si>
    <t>+5% to large missile launcher maximum ammunition capacity per level</t>
  </si>
  <si>
    <t>Large Missile Launcher Reload Systems</t>
  </si>
  <si>
    <t>+5% to large missile launcher reload speed per level</t>
  </si>
  <si>
    <t>Large Missile Launcher Proficiency</t>
  </si>
  <si>
    <t>+10% to large missile launcher rotation speed per level</t>
  </si>
  <si>
    <t>Large Missile Launcher Fitting Optimization</t>
  </si>
  <si>
    <t>+3% reduction to PG/CPU usage of large missile launchers per level</t>
  </si>
  <si>
    <t>Small Turret Operation</t>
  </si>
  <si>
    <t>Unlocks access to small blaster and railgun turrets at lvl.1; missile launcher turrets at lvl.5</t>
  </si>
  <si>
    <t>Unlocks access to standard small blasters at lvl.1; advanced at lvl.3; prototype at lvl.5</t>
  </si>
  <si>
    <t>Small Blaster Ammo Capacity</t>
  </si>
  <si>
    <t>+5% to small blaster maximum ammunition capacity per level</t>
  </si>
  <si>
    <t>Small Blaster Reload Systems</t>
  </si>
  <si>
    <t>+5% to small blaster reload speed per level</t>
  </si>
  <si>
    <t>Small Blaster Proficiency</t>
  </si>
  <si>
    <t>+10% to small blaster rotation speed per level</t>
  </si>
  <si>
    <t>Small Blaster Fitting Optimization</t>
  </si>
  <si>
    <t>+3% reduction to PG/CPU usage of small blasters per level</t>
  </si>
  <si>
    <t>Unlocks access to standard small railguns at lvl.1; advanced at lvl.3; prototype at lvl.5</t>
  </si>
  <si>
    <t>Small Railgun Ammo Capacity</t>
  </si>
  <si>
    <t>+5% to small railgun maximum ammunition capacity per level</t>
  </si>
  <si>
    <t>Small Railgun Reload Systems</t>
  </si>
  <si>
    <t>+5% to small railgun reload speed per level</t>
  </si>
  <si>
    <t>Small Railgun Proficiency</t>
  </si>
  <si>
    <t>+10% to small railgun rotation speed per level</t>
  </si>
  <si>
    <t>Small Railgun Fitting Optimization</t>
  </si>
  <si>
    <t>+3% reduction to PG/CPU usage of small railguns per level</t>
  </si>
  <si>
    <t>Unlocks access to standard small missile launchers at lvl.1; advanced at lvl.3; prototype at lvl.5</t>
  </si>
  <si>
    <t>Small Missile Launcher Ammo Capacity</t>
  </si>
  <si>
    <t>+5% to small missile launcher maximum ammunition capacity per level</t>
  </si>
  <si>
    <t>Small Missile Launcher Reload Systems</t>
  </si>
  <si>
    <t>+5% to small missile launcher reload speed per level</t>
  </si>
  <si>
    <t>Small Missile Launcher Proficiency</t>
  </si>
  <si>
    <t>+10% to small missile launcher rotation speed per level</t>
  </si>
  <si>
    <t>Small Missile Launcher Fitting Optimization</t>
  </si>
  <si>
    <t>+3% reduction to PG/CPU usage of small missile launchers per level</t>
  </si>
  <si>
    <t>Armor/Shield</t>
  </si>
  <si>
    <t>Movement</t>
  </si>
  <si>
    <t>Group</t>
  </si>
  <si>
    <t>High</t>
    <phoneticPr fontId="1" type="noConversion"/>
  </si>
  <si>
    <t>Low</t>
    <phoneticPr fontId="1" type="noConversion"/>
  </si>
  <si>
    <t>Seats</t>
    <phoneticPr fontId="1" type="noConversion"/>
  </si>
  <si>
    <t>PG</t>
    <phoneticPr fontId="1" type="noConversion"/>
  </si>
  <si>
    <t>CPU</t>
  </si>
  <si>
    <t>Armor</t>
    <phoneticPr fontId="1" type="noConversion"/>
  </si>
  <si>
    <t>Shield</t>
    <phoneticPr fontId="1" type="noConversion"/>
  </si>
  <si>
    <t>Total HP</t>
    <phoneticPr fontId="1" type="noConversion"/>
  </si>
  <si>
    <t>Recharge Delay</t>
  </si>
  <si>
    <t>Shield Depleted Recharge Delay</t>
  </si>
  <si>
    <t>Heal Shield Rate</t>
    <phoneticPr fontId="1" type="noConversion"/>
  </si>
  <si>
    <t>Max Ground Speed</t>
    <phoneticPr fontId="1" type="noConversion"/>
  </si>
  <si>
    <t>Max Air Speed</t>
    <phoneticPr fontId="1" type="noConversion"/>
  </si>
  <si>
    <t>HAV</t>
  </si>
  <si>
    <t>HAV</t>
    <phoneticPr fontId="1" type="noConversion"/>
  </si>
  <si>
    <t>Sica</t>
    <phoneticPr fontId="1" type="noConversion"/>
  </si>
  <si>
    <t>Soma</t>
    <phoneticPr fontId="1" type="noConversion"/>
  </si>
  <si>
    <t>Gunnlogi</t>
  </si>
  <si>
    <t>'HC-130' Gunnlogi</t>
  </si>
  <si>
    <t>Madrugar</t>
  </si>
  <si>
    <t>'AI-102' Madrugar</t>
  </si>
  <si>
    <t>Dropship</t>
  </si>
  <si>
    <t>Viper</t>
  </si>
  <si>
    <t>Gorgon</t>
  </si>
  <si>
    <t>Standard</t>
    <phoneticPr fontId="0" type="noConversion"/>
  </si>
  <si>
    <t>Myron</t>
  </si>
  <si>
    <t>'CD-41' Myron</t>
  </si>
  <si>
    <t>Grimsnes</t>
  </si>
  <si>
    <t>'AG-01' Grimsnes</t>
  </si>
  <si>
    <t>LAV</t>
  </si>
  <si>
    <t>Militia</t>
    <phoneticPr fontId="1" type="noConversion"/>
  </si>
  <si>
    <t>Onikuma</t>
  </si>
  <si>
    <t>Baloch</t>
  </si>
  <si>
    <t>Standard</t>
    <phoneticPr fontId="1" type="noConversion"/>
  </si>
  <si>
    <t>Saga</t>
  </si>
  <si>
    <t>'LC-217' Saga</t>
  </si>
  <si>
    <t>Methana</t>
  </si>
  <si>
    <t>'LG-88' Methana</t>
  </si>
  <si>
    <t>Reload Skill Bonus (lvl.5)</t>
  </si>
  <si>
    <t>Militia Heavy Armor Repairer</t>
  </si>
  <si>
    <t>Militia 60mm Armor Plates</t>
  </si>
  <si>
    <t>Militia 120mm Armor Plates</t>
  </si>
  <si>
    <t>Basic Heavy Armor Repairer</t>
  </si>
  <si>
    <t>Militia Light Armor Repairer</t>
  </si>
  <si>
    <t>Militia Light Shield Extender</t>
  </si>
  <si>
    <t>NO</t>
    <phoneticPr fontId="2" type="noConversion"/>
  </si>
  <si>
    <t>Identification</t>
    <phoneticPr fontId="0" type="noConversion"/>
  </si>
  <si>
    <r>
      <rPr>
        <sz val="36"/>
        <color rgb="FFFF0000"/>
        <rFont val="DiamanteEF-Medium"/>
        <family val="3"/>
      </rPr>
      <t xml:space="preserve">// </t>
    </r>
    <r>
      <rPr>
        <sz val="36"/>
        <color theme="0" tint="-0.1498458815271462"/>
        <rFont val="DiamanteEF-Medium"/>
        <family val="3"/>
      </rPr>
      <t>VEHICLE SKILL CHANGES</t>
    </r>
  </si>
  <si>
    <r>
      <rPr>
        <sz val="20"/>
        <color rgb="FFFF0000"/>
        <rFont val="DiamanteEF-Medium"/>
        <family val="3"/>
      </rPr>
      <t>//</t>
    </r>
    <r>
      <rPr>
        <sz val="20"/>
        <color theme="0" tint="-0.14990691854609822"/>
        <rFont val="DiamanteEF-Medium"/>
        <family val="3"/>
      </rPr>
      <t xml:space="preserve"> VEHICLE UPGRADES</t>
    </r>
  </si>
  <si>
    <r>
      <rPr>
        <sz val="20"/>
        <color rgb="FFFF0000"/>
        <rFont val="DiamanteEF-Medium"/>
        <family val="3"/>
      </rPr>
      <t>//</t>
    </r>
    <r>
      <rPr>
        <sz val="20"/>
        <color theme="0" tint="-0.14990691854609822"/>
        <rFont val="DiamanteEF-Medium"/>
        <family val="3"/>
      </rPr>
      <t xml:space="preserve"> VEHICLE COMMAND</t>
    </r>
  </si>
  <si>
    <r>
      <rPr>
        <sz val="20"/>
        <color rgb="FFFF0000"/>
        <rFont val="DiamanteEF-Medium"/>
        <family val="3"/>
      </rPr>
      <t>//</t>
    </r>
    <r>
      <rPr>
        <sz val="20"/>
        <color theme="0" tint="-0.14990691854609822"/>
        <rFont val="DiamanteEF-Medium"/>
        <family val="3"/>
      </rPr>
      <t xml:space="preserve"> TURRET OPERATION</t>
    </r>
  </si>
  <si>
    <r>
      <rPr>
        <sz val="36"/>
        <color rgb="FFC00000"/>
        <rFont val="DiamanteEF-Medium"/>
        <family val="3"/>
      </rPr>
      <t xml:space="preserve">// </t>
    </r>
    <r>
      <rPr>
        <sz val="36"/>
        <color theme="0" tint="-0.1498458815271462"/>
        <rFont val="DiamanteEF-Medium"/>
        <family val="3"/>
      </rPr>
      <t>MODULE CHANGES</t>
    </r>
  </si>
  <si>
    <r>
      <rPr>
        <sz val="36"/>
        <color rgb="FFC00000"/>
        <rFont val="DiamanteEF-Medium"/>
        <family val="3"/>
      </rPr>
      <t>//</t>
    </r>
    <r>
      <rPr>
        <sz val="36"/>
        <color theme="0" tint="-0.1498458815271462"/>
        <rFont val="DiamanteEF-Medium"/>
        <family val="3"/>
      </rPr>
      <t xml:space="preserve"> TURRET CHANGES</t>
    </r>
  </si>
  <si>
    <r>
      <rPr>
        <sz val="36"/>
        <color rgb="FFC00000"/>
        <rFont val="DiamanteEF-Medium"/>
        <family val="3"/>
      </rPr>
      <t>//</t>
    </r>
    <r>
      <rPr>
        <sz val="36"/>
        <color theme="0" tint="-0.1498458815271462"/>
        <rFont val="DiamanteEF-Medium"/>
        <family val="3"/>
      </rPr>
      <t xml:space="preserve"> VEHICLE CHANGES</t>
    </r>
  </si>
  <si>
    <t>-</t>
  </si>
  <si>
    <t>Armor 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</si>
</sst>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2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9"/>
      <name val="Calibri"/>
      <family val="3"/>
      <charset val="134"/>
      <scheme val="minor"/>
    </font>
    <font>
      <sz val="16"/>
      <color theme="0" tint="-0.14993743705557422"/>
      <name val="DiamanteEFTU-Light"/>
      <family val="3"/>
      <charset val="162"/>
    </font>
    <font>
      <sz val="18"/>
      <color theme="0" tint="-0.1498764000366222"/>
      <name val="DiamanteEF-Regular"/>
      <family val="3"/>
    </font>
    <font>
      <sz val="24"/>
      <color theme="0" tint="-0.1498458815271462"/>
      <name val="DiamanteEF-Regular"/>
      <family val="3"/>
    </font>
    <font>
      <sz val="36"/>
      <color theme="0" tint="-0.1498458815271462"/>
      <name val="DiamanteEF-Regular"/>
      <family val="3"/>
    </font>
    <font>
      <sz val="16"/>
      <color theme="0" tint="-0.14999847407452621"/>
      <name val="DiamanteEF-Regular"/>
      <family val="3"/>
    </font>
    <font>
      <sz val="16"/>
      <color theme="0" tint="-0.14993743705557422"/>
      <name val="DiamanteEF-Medium"/>
      <family val="3"/>
    </font>
    <font>
      <sz val="36"/>
      <color theme="0" tint="-0.1498458815271462"/>
      <name val="DiamanteEF-Medium"/>
      <family val="3"/>
    </font>
    <font>
      <sz val="36"/>
      <color rgb="FFFF0000"/>
      <name val="DiamanteEF-Medium"/>
      <family val="3"/>
    </font>
    <font>
      <sz val="11"/>
      <color theme="1"/>
      <name val="DiamanteEF-Medium"/>
      <family val="3"/>
    </font>
    <font>
      <sz val="20"/>
      <color theme="0" tint="-0.1498458815271462"/>
      <name val="DiamanteEF-Medium"/>
      <family val="3"/>
    </font>
    <font>
      <sz val="20"/>
      <color rgb="FFFF0000"/>
      <name val="DiamanteEF-Medium"/>
      <family val="3"/>
    </font>
    <font>
      <sz val="20"/>
      <color theme="0" tint="-0.14990691854609822"/>
      <name val="DiamanteEF-Medium"/>
      <family val="3"/>
    </font>
    <font>
      <sz val="24"/>
      <color theme="0" tint="-0.1498458815271462"/>
      <name val="DiamanteEF-Medium"/>
      <family val="3"/>
    </font>
    <font>
      <sz val="16"/>
      <color theme="0" tint="-0.14999847407452621"/>
      <name val="DiamanteEF-Medium"/>
      <family val="3"/>
    </font>
    <font>
      <sz val="18"/>
      <color theme="0" tint="-0.1498764000366222"/>
      <name val="DiamanteEF-Medium"/>
      <family val="3"/>
    </font>
    <font>
      <sz val="11"/>
      <color rgb="FFFF0000"/>
      <name val="DiamanteEF-Medium"/>
      <family val="3"/>
    </font>
    <font>
      <sz val="36"/>
      <color rgb="FFC00000"/>
      <name val="DiamanteEF-Medium"/>
      <family val="3"/>
    </font>
    <font>
      <sz val="18"/>
      <color theme="0" tint="-0.14999847407452621"/>
      <name val="DiamanteEF-Medium"/>
      <family val="3"/>
    </font>
    <font>
      <sz val="20"/>
      <color theme="0" tint="-0.1498764000366222"/>
      <name val="DiamanteEF-Medium"/>
      <family val="3"/>
    </font>
  </fonts>
  <fills count="4">
    <fill>
      <patternFill patternType="none"/>
    </fill>
    <fill>
      <patternFill patternType="gray125"/>
    </fill>
    <fill>
      <patternFill patternType="solid">
        <fgColor theme="1" tint="0.14996795556505021"/>
        <bgColor indexed="64"/>
      </patternFill>
    </fill>
    <fill>
      <patternFill patternType="solid">
        <fgColor theme="1" tint="0.14999847407452621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11111"/>
      </left>
      <right style="thin">
        <color rgb="FF111111"/>
      </right>
      <top style="thin">
        <color indexed="64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2" borderId="15">
      <alignment vertical="center"/>
    </xf>
    <xf numFmtId="0" fontId="4" fillId="2" borderId="15">
      <alignment horizontal="center"/>
    </xf>
    <xf numFmtId="0" fontId="3" fillId="2" borderId="15"/>
    <xf numFmtId="164" fontId="6" fillId="2" borderId="16">
      <alignment vertical="center"/>
    </xf>
    <xf numFmtId="0" fontId="7" fillId="3" borderId="2">
      <alignment horizontal="center" vertical="center" textRotation="90"/>
    </xf>
    <xf numFmtId="0" fontId="7" fillId="3" borderId="5">
      <alignment horizontal="center" vertical="center"/>
    </xf>
  </cellStyleXfs>
  <cellXfs count="90">
    <xf numFmtId="0" fontId="0" fillId="0" borderId="0" xfId="0"/>
    <xf numFmtId="0" fontId="8" fillId="2" borderId="17" xfId="3" applyFont="1" applyBorder="1" applyAlignment="1">
      <alignment horizontal="center"/>
    </xf>
    <xf numFmtId="0" fontId="11" fillId="0" borderId="0" xfId="0" applyFont="1"/>
    <xf numFmtId="0" fontId="16" fillId="3" borderId="5" xfId="6" applyFont="1">
      <alignment horizontal="center" vertical="center"/>
    </xf>
    <xf numFmtId="0" fontId="8" fillId="2" borderId="17" xfId="3" applyFont="1" applyBorder="1"/>
    <xf numFmtId="0" fontId="8" fillId="2" borderId="17" xfId="3" applyNumberFormat="1" applyFont="1" applyBorder="1" applyAlignment="1">
      <alignment horizontal="center"/>
    </xf>
    <xf numFmtId="0" fontId="8" fillId="2" borderId="17" xfId="3" applyFont="1" applyBorder="1" applyAlignment="1">
      <alignment horizontal="center" vertical="center"/>
    </xf>
    <xf numFmtId="0" fontId="8" fillId="2" borderId="17" xfId="3" applyFont="1" applyBorder="1" applyAlignment="1">
      <alignment vertical="center"/>
    </xf>
    <xf numFmtId="0" fontId="8" fillId="2" borderId="17" xfId="3" quotePrefix="1" applyFont="1" applyBorder="1" applyAlignment="1">
      <alignment vertical="center"/>
    </xf>
    <xf numFmtId="0" fontId="8" fillId="2" borderId="17" xfId="3" quotePrefix="1" applyFont="1" applyBorder="1"/>
    <xf numFmtId="0" fontId="17" fillId="2" borderId="17" xfId="2" applyFont="1" applyBorder="1" applyAlignment="1">
      <alignment horizontal="center"/>
    </xf>
    <xf numFmtId="0" fontId="17" fillId="2" borderId="17" xfId="2" applyFont="1" applyBorder="1">
      <alignment horizontal="center"/>
    </xf>
    <xf numFmtId="0" fontId="8" fillId="2" borderId="17" xfId="3" applyFont="1" applyBorder="1" applyAlignment="1">
      <alignment horizontal="left" vertical="center"/>
    </xf>
    <xf numFmtId="0" fontId="8" fillId="2" borderId="17" xfId="3" quotePrefix="1" applyFont="1" applyBorder="1" applyAlignment="1">
      <alignment horizontal="left" vertical="center"/>
    </xf>
    <xf numFmtId="0" fontId="8" fillId="2" borderId="21" xfId="3" applyFont="1" applyBorder="1"/>
    <xf numFmtId="0" fontId="8" fillId="2" borderId="21" xfId="3" applyNumberFormat="1" applyFont="1" applyBorder="1" applyAlignment="1">
      <alignment horizontal="center"/>
    </xf>
    <xf numFmtId="0" fontId="8" fillId="2" borderId="21" xfId="3" applyFont="1" applyBorder="1" applyAlignment="1">
      <alignment horizontal="center"/>
    </xf>
    <xf numFmtId="0" fontId="8" fillId="2" borderId="21" xfId="3" applyFont="1" applyBorder="1" applyAlignment="1">
      <alignment horizontal="center" vertical="center"/>
    </xf>
    <xf numFmtId="0" fontId="8" fillId="2" borderId="21" xfId="3" quotePrefix="1" applyFont="1" applyBorder="1" applyAlignment="1">
      <alignment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textRotation="90"/>
    </xf>
    <xf numFmtId="0" fontId="16" fillId="3" borderId="5" xfId="0" applyFont="1" applyFill="1" applyBorder="1" applyAlignment="1">
      <alignment horizontal="center" vertical="center" textRotation="90"/>
    </xf>
    <xf numFmtId="0" fontId="16" fillId="3" borderId="3" xfId="0" applyFont="1" applyFill="1" applyBorder="1" applyAlignment="1">
      <alignment horizontal="center" vertical="center" textRotation="90"/>
    </xf>
    <xf numFmtId="0" fontId="16" fillId="3" borderId="4" xfId="0" applyFont="1" applyFill="1" applyBorder="1" applyAlignment="1">
      <alignment horizontal="center" vertical="center" textRotation="90"/>
    </xf>
    <xf numFmtId="0" fontId="8" fillId="2" borderId="15" xfId="3" applyFont="1"/>
    <xf numFmtId="0" fontId="8" fillId="2" borderId="15" xfId="3" applyFont="1" applyAlignment="1">
      <alignment horizontal="center" vertical="center"/>
    </xf>
    <xf numFmtId="0" fontId="8" fillId="2" borderId="15" xfId="3" quotePrefix="1" applyFont="1"/>
    <xf numFmtId="0" fontId="8" fillId="2" borderId="7" xfId="3" applyFont="1" applyBorder="1"/>
    <xf numFmtId="0" fontId="8" fillId="2" borderId="7" xfId="3" applyFont="1" applyBorder="1" applyAlignment="1">
      <alignment horizontal="center" vertical="center"/>
    </xf>
    <xf numFmtId="0" fontId="8" fillId="2" borderId="15" xfId="3" applyFont="1" applyAlignment="1">
      <alignment horizontal="center"/>
    </xf>
    <xf numFmtId="0" fontId="8" fillId="2" borderId="7" xfId="3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3" borderId="2" xfId="5" applyFont="1">
      <alignment horizontal="center" vertical="center" textRotation="90"/>
    </xf>
    <xf numFmtId="0" fontId="16" fillId="3" borderId="5" xfId="6" applyFont="1" applyAlignment="1">
      <alignment horizontal="center" vertical="center" textRotation="90"/>
    </xf>
    <xf numFmtId="0" fontId="8" fillId="2" borderId="15" xfId="3" quotePrefix="1" applyFont="1" applyAlignment="1">
      <alignment horizontal="center" vertical="center"/>
    </xf>
    <xf numFmtId="0" fontId="8" fillId="2" borderId="7" xfId="3" quotePrefix="1" applyFont="1" applyBorder="1" applyAlignment="1">
      <alignment horizontal="center" vertical="center"/>
    </xf>
    <xf numFmtId="0" fontId="16" fillId="3" borderId="2" xfId="5" applyFont="1" applyAlignment="1">
      <alignment horizontal="center" vertical="center"/>
    </xf>
    <xf numFmtId="0" fontId="8" fillId="2" borderId="31" xfId="3" applyFont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 textRotation="90"/>
    </xf>
    <xf numFmtId="0" fontId="8" fillId="2" borderId="15" xfId="3" quotePrefix="1" applyFont="1" applyAlignment="1">
      <alignment horizontal="center"/>
    </xf>
    <xf numFmtId="0" fontId="8" fillId="2" borderId="7" xfId="3" quotePrefix="1" applyFont="1" applyBorder="1" applyAlignment="1">
      <alignment horizontal="center"/>
    </xf>
    <xf numFmtId="164" fontId="9" fillId="2" borderId="16" xfId="4" applyFont="1">
      <alignment vertical="center"/>
    </xf>
    <xf numFmtId="0" fontId="11" fillId="3" borderId="26" xfId="0" applyFont="1" applyFill="1" applyBorder="1"/>
    <xf numFmtId="0" fontId="11" fillId="3" borderId="0" xfId="0" applyFont="1" applyFill="1" applyBorder="1"/>
    <xf numFmtId="0" fontId="17" fillId="2" borderId="15" xfId="2" applyFont="1" applyAlignment="1">
      <alignment horizontal="center" vertical="center"/>
    </xf>
    <xf numFmtId="0" fontId="16" fillId="3" borderId="2" xfId="5" applyFont="1">
      <alignment horizontal="center" vertical="center" textRotation="90"/>
    </xf>
    <xf numFmtId="0" fontId="8" fillId="2" borderId="15" xfId="3" applyFont="1" applyAlignment="1">
      <alignment horizontal="center" vertical="center"/>
    </xf>
    <xf numFmtId="0" fontId="16" fillId="3" borderId="9" xfId="5" applyFont="1" applyBorder="1">
      <alignment horizontal="center" vertical="center" textRotation="90"/>
    </xf>
    <xf numFmtId="0" fontId="8" fillId="2" borderId="7" xfId="3" applyFont="1" applyBorder="1" applyAlignment="1">
      <alignment horizontal="center" vertical="center"/>
    </xf>
    <xf numFmtId="0" fontId="0" fillId="3" borderId="26" xfId="0" applyFill="1" applyBorder="1"/>
    <xf numFmtId="0" fontId="0" fillId="3" borderId="0" xfId="0" applyFill="1" applyBorder="1"/>
    <xf numFmtId="0" fontId="8" fillId="2" borderId="23" xfId="3" applyFont="1" applyBorder="1" applyAlignment="1">
      <alignment horizontal="center" vertical="center"/>
    </xf>
    <xf numFmtId="0" fontId="8" fillId="2" borderId="24" xfId="3" applyFont="1" applyBorder="1" applyAlignment="1">
      <alignment horizontal="center" vertical="center"/>
    </xf>
    <xf numFmtId="0" fontId="8" fillId="2" borderId="8" xfId="3" applyFont="1" applyBorder="1" applyAlignment="1">
      <alignment horizontal="center" vertical="center"/>
    </xf>
    <xf numFmtId="0" fontId="8" fillId="2" borderId="25" xfId="3" applyFont="1" applyBorder="1"/>
    <xf numFmtId="0" fontId="8" fillId="2" borderId="24" xfId="3" applyFont="1" applyBorder="1"/>
    <xf numFmtId="0" fontId="8" fillId="2" borderId="8" xfId="3" applyFont="1" applyBorder="1"/>
    <xf numFmtId="0" fontId="8" fillId="2" borderId="25" xfId="3" applyFont="1" applyBorder="1" applyAlignment="1">
      <alignment horizontal="center" vertical="center"/>
    </xf>
    <xf numFmtId="164" fontId="9" fillId="2" borderId="22" xfId="4" applyFont="1" applyBorder="1">
      <alignment vertical="center"/>
    </xf>
    <xf numFmtId="164" fontId="9" fillId="2" borderId="6" xfId="4" applyFont="1" applyBorder="1">
      <alignment vertical="center"/>
    </xf>
    <xf numFmtId="0" fontId="21" fillId="2" borderId="15" xfId="2" applyFont="1" applyAlignment="1">
      <alignment horizontal="center" vertical="center"/>
    </xf>
    <xf numFmtId="0" fontId="16" fillId="3" borderId="5" xfId="6" applyFont="1">
      <alignment horizontal="center" vertical="center"/>
    </xf>
    <xf numFmtId="0" fontId="16" fillId="3" borderId="1" xfId="6" applyFont="1" applyBorder="1">
      <alignment horizontal="center" vertical="center"/>
    </xf>
    <xf numFmtId="0" fontId="17" fillId="2" borderId="27" xfId="2" applyFont="1" applyBorder="1" applyAlignment="1">
      <alignment horizontal="center" vertical="center"/>
    </xf>
    <xf numFmtId="0" fontId="17" fillId="2" borderId="28" xfId="2" applyFont="1" applyBorder="1" applyAlignment="1">
      <alignment horizontal="center" vertical="center"/>
    </xf>
    <xf numFmtId="0" fontId="17" fillId="2" borderId="29" xfId="2" applyFont="1" applyBorder="1" applyAlignment="1">
      <alignment horizontal="center" vertical="center"/>
    </xf>
    <xf numFmtId="0" fontId="17" fillId="2" borderId="30" xfId="2" applyFont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 textRotation="90"/>
    </xf>
    <xf numFmtId="0" fontId="20" fillId="3" borderId="12" xfId="0" applyFont="1" applyFill="1" applyBorder="1" applyAlignment="1">
      <alignment horizontal="center" vertical="center" textRotation="90"/>
    </xf>
    <xf numFmtId="0" fontId="17" fillId="2" borderId="7" xfId="2" applyFont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 textRotation="90"/>
    </xf>
    <xf numFmtId="0" fontId="20" fillId="3" borderId="14" xfId="0" applyFont="1" applyFill="1" applyBorder="1" applyAlignment="1">
      <alignment horizontal="center" vertical="center" textRotation="90"/>
    </xf>
    <xf numFmtId="0" fontId="15" fillId="2" borderId="17" xfId="1" applyFont="1" applyBorder="1" applyAlignment="1">
      <alignment vertical="center"/>
    </xf>
    <xf numFmtId="0" fontId="12" fillId="2" borderId="17" xfId="1" applyFont="1" applyBorder="1">
      <alignment vertical="center"/>
    </xf>
    <xf numFmtId="0" fontId="15" fillId="2" borderId="17" xfId="1" applyFont="1" applyBorder="1">
      <alignment vertical="center"/>
    </xf>
    <xf numFmtId="0" fontId="9" fillId="2" borderId="16" xfId="1" applyFont="1" applyBorder="1">
      <alignment vertical="center"/>
    </xf>
    <xf numFmtId="0" fontId="11" fillId="3" borderId="18" xfId="0" applyFont="1" applyFill="1" applyBorder="1"/>
    <xf numFmtId="0" fontId="11" fillId="3" borderId="19" xfId="0" applyFont="1" applyFill="1" applyBorder="1"/>
    <xf numFmtId="0" fontId="11" fillId="3" borderId="20" xfId="0" applyFont="1" applyFill="1" applyBorder="1"/>
    <xf numFmtId="0" fontId="18" fillId="3" borderId="18" xfId="0" applyFont="1" applyFill="1" applyBorder="1"/>
    <xf numFmtId="0" fontId="18" fillId="3" borderId="19" xfId="0" applyFont="1" applyFill="1" applyBorder="1"/>
    <xf numFmtId="0" fontId="18" fillId="3" borderId="20" xfId="0" applyFont="1" applyFill="1" applyBorder="1"/>
    <xf numFmtId="0" fontId="8" fillId="2" borderId="18" xfId="3" applyFont="1" applyBorder="1"/>
    <xf numFmtId="0" fontId="8" fillId="2" borderId="19" xfId="3" applyFont="1" applyBorder="1"/>
    <xf numFmtId="0" fontId="8" fillId="2" borderId="20" xfId="3" applyFont="1" applyBorder="1"/>
    <xf numFmtId="0" fontId="8" fillId="2" borderId="33" xfId="3" applyFont="1" applyBorder="1"/>
    <xf numFmtId="0" fontId="20" fillId="3" borderId="34" xfId="0" applyFont="1" applyFill="1" applyBorder="1" applyAlignment="1">
      <alignment horizontal="center" vertical="center" textRotation="90"/>
    </xf>
    <xf numFmtId="0" fontId="20" fillId="3" borderId="35" xfId="0" applyFont="1" applyFill="1" applyBorder="1" applyAlignment="1">
      <alignment horizontal="center" vertical="center" textRotation="90"/>
    </xf>
    <xf numFmtId="0" fontId="20" fillId="3" borderId="36" xfId="0" applyFont="1" applyFill="1" applyBorder="1" applyAlignment="1">
      <alignment horizontal="center" vertical="center" textRotation="90"/>
    </xf>
  </cellXfs>
  <cellStyles count="7">
    <cellStyle name="DUST TEXT 1" xfId="3"/>
    <cellStyle name="DUST TITLE" xfId="4"/>
    <cellStyle name="DUST TITLE 1" xfId="1"/>
    <cellStyle name="DUST TITLE 2" xfId="2"/>
    <cellStyle name="Horizontalni dust" xfId="6"/>
    <cellStyle name="Normal" xfId="0" builtinId="0"/>
    <cellStyle name="Vertikalni dust" xfId="5"/>
  </cellStyles>
  <dxfs count="2"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colors>
    <mruColors>
      <color rgb="FF1111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1162052</xdr:colOff>
      <xdr:row>22</xdr:row>
      <xdr:rowOff>0</xdr:rowOff>
    </xdr:from>
    <xdr:to>
      <xdr:col>18</xdr:col>
      <xdr:colOff>392005</xdr:colOff>
      <xdr:row>29</xdr:row>
      <xdr:rowOff>9525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2" y="8162925"/>
          <a:ext cx="6478478" cy="1209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1704975</xdr:colOff>
      <xdr:row>46</xdr:row>
      <xdr:rowOff>9525</xdr:rowOff>
    </xdr:from>
    <xdr:to>
      <xdr:col>29</xdr:col>
      <xdr:colOff>542925</xdr:colOff>
      <xdr:row>53</xdr:row>
      <xdr:rowOff>9526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2275" y="14458950"/>
          <a:ext cx="14639925" cy="1200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90</xdr:row>
      <xdr:rowOff>9524</xdr:rowOff>
    </xdr:from>
    <xdr:to>
      <xdr:col>15</xdr:col>
      <xdr:colOff>504825</xdr:colOff>
      <xdr:row>97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8527374"/>
          <a:ext cx="14639925" cy="12001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942975</xdr:colOff>
      <xdr:row>66</xdr:row>
      <xdr:rowOff>9525</xdr:rowOff>
    </xdr:from>
    <xdr:to>
      <xdr:col>5</xdr:col>
      <xdr:colOff>7334250</xdr:colOff>
      <xdr:row>73</xdr:row>
      <xdr:rowOff>9526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17630775"/>
          <a:ext cx="14639925" cy="12001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entral/Projects/dust514/DUST%20Design/Item%20Sheet_Market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suits"/>
      <sheetName val="Handheld Weapons"/>
      <sheetName val="Infantry Modules"/>
      <sheetName val="Grenades"/>
      <sheetName val="Equipment"/>
      <sheetName val="Augmentations"/>
      <sheetName val="Vehicles"/>
      <sheetName val="Vehicle Graphs"/>
      <sheetName val="Vehicle Modules"/>
      <sheetName val="Vehicle Turrets"/>
      <sheetName val="Installations"/>
      <sheetName val="Skills"/>
      <sheetName val="Skill Points Assumptions"/>
      <sheetName val="Skill Book Pricing Function"/>
      <sheetName val="Loot Tables"/>
      <sheetName val="ISK Pricing"/>
      <sheetName val="AUR Pricing"/>
      <sheetName val="ISK Reward Function"/>
      <sheetName val="Consumption simulation"/>
      <sheetName val="ListsMainten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C2" t="str">
            <v>skill_we_weaponry</v>
          </cell>
        </row>
        <row r="3">
          <cell r="C3" t="str">
            <v>skill_we_explosives</v>
          </cell>
        </row>
        <row r="4">
          <cell r="C4" t="str">
            <v>skill_we_light_weapon_operation</v>
          </cell>
        </row>
        <row r="5">
          <cell r="C5" t="str">
            <v>skill_we_heavy_weapon_operation</v>
          </cell>
        </row>
        <row r="6">
          <cell r="C6" t="str">
            <v>skill_we_sidearm_operation</v>
          </cell>
        </row>
        <row r="7">
          <cell r="C7" t="str">
            <v>skill_we_handheld_weapon_upgrades</v>
          </cell>
        </row>
        <row r="8">
          <cell r="C8" t="str">
            <v>skill_we_assault_rifle_operation</v>
          </cell>
        </row>
        <row r="9">
          <cell r="C9" t="str">
            <v>skill_we_assault_rifle_ammo_capacity</v>
          </cell>
        </row>
        <row r="10">
          <cell r="C10" t="str">
            <v>skill_we_assault_rifle_sharpshooter</v>
          </cell>
        </row>
        <row r="11">
          <cell r="C11" t="str">
            <v>skill_we_assault_rifle_proficiency</v>
          </cell>
        </row>
        <row r="12">
          <cell r="C12" t="str">
            <v>skill_we_assault_rifle_rapid_reload</v>
          </cell>
        </row>
        <row r="13">
          <cell r="C13" t="str">
            <v>skill_we_assault_rifle_fitting_optimization</v>
          </cell>
        </row>
        <row r="14">
          <cell r="C14" t="str">
            <v>skill_we_combat_rifle_operation</v>
          </cell>
        </row>
        <row r="15">
          <cell r="C15" t="str">
            <v>skill_we_combat_rifle_ammo_capacity</v>
          </cell>
        </row>
        <row r="16">
          <cell r="C16" t="str">
            <v>skill_we_combat_rifle_sharpshooter</v>
          </cell>
        </row>
        <row r="17">
          <cell r="C17" t="str">
            <v>skill_we_combat_rifle_proficiency</v>
          </cell>
        </row>
        <row r="18">
          <cell r="C18" t="str">
            <v>skill_we_combat_rifle_rapid_reload</v>
          </cell>
        </row>
        <row r="19">
          <cell r="C19" t="str">
            <v>skill_we_combat_rifle_fitting_optimization</v>
          </cell>
        </row>
        <row r="20">
          <cell r="C20" t="str">
            <v>skill_we_rail_rifle_operation</v>
          </cell>
        </row>
        <row r="21">
          <cell r="C21" t="str">
            <v>skill_we_rail_rifle_ammo_capacity</v>
          </cell>
        </row>
        <row r="22">
          <cell r="C22" t="str">
            <v>skill_we_rail_rifle_proficiency</v>
          </cell>
        </row>
        <row r="23">
          <cell r="C23" t="str">
            <v>skill_we_rail_rifle_rapid_reload</v>
          </cell>
        </row>
        <row r="24">
          <cell r="C24" t="str">
            <v>skill_we_rail_rifle_fitting_optimization</v>
          </cell>
        </row>
        <row r="25">
          <cell r="C25" t="str">
            <v>skill_we_forge_gun_operation</v>
          </cell>
        </row>
        <row r="26">
          <cell r="C26" t="str">
            <v>skill_we_forge_gun_ammo_capacity</v>
          </cell>
        </row>
        <row r="27">
          <cell r="C27" t="str">
            <v>skill_we_forge_gun_proficiency</v>
          </cell>
        </row>
        <row r="28">
          <cell r="C28" t="str">
            <v>skill_we_forge_gun_rapid_reload</v>
          </cell>
        </row>
        <row r="29">
          <cell r="C29" t="str">
            <v>skill_we_forge_gun_fitting_optimization</v>
          </cell>
        </row>
        <row r="30">
          <cell r="C30" t="str">
            <v>skill_we_laser_rifle_operation</v>
          </cell>
        </row>
        <row r="31">
          <cell r="C31" t="str">
            <v>skill_we_laser_rifle_ammo_capacity</v>
          </cell>
        </row>
        <row r="32">
          <cell r="C32" t="str">
            <v>skill_we_laser_rifle_proficiency</v>
          </cell>
        </row>
        <row r="33">
          <cell r="C33" t="str">
            <v>skill_we_laser_rifle_rapid_reload</v>
          </cell>
        </row>
        <row r="34">
          <cell r="C34" t="str">
            <v>skill_we_laser_rifle_fitting_optimization</v>
          </cell>
        </row>
        <row r="35">
          <cell r="C35" t="str">
            <v>skill_we_heavy_machine_gun_operation</v>
          </cell>
        </row>
        <row r="36">
          <cell r="C36" t="str">
            <v>skill_we_heavy_machine_gun_ammo_capacity</v>
          </cell>
        </row>
        <row r="37">
          <cell r="C37" t="str">
            <v>skill_we_heavy_machine_gun_proficiency</v>
          </cell>
        </row>
        <row r="38">
          <cell r="C38" t="str">
            <v>skill_we_heavy_machine_gun_rapid_reload</v>
          </cell>
        </row>
        <row r="39">
          <cell r="C39" t="str">
            <v>skill_we_heavy_machine_gun_fitting_optimization</v>
          </cell>
        </row>
        <row r="40">
          <cell r="C40" t="str">
            <v>skill_we_mass_driver_operation</v>
          </cell>
        </row>
        <row r="41">
          <cell r="C41" t="str">
            <v>skill_we_mass_driver_ammo_capacity</v>
          </cell>
        </row>
        <row r="42">
          <cell r="C42" t="str">
            <v>skill_we_mass_driver_proficiency</v>
          </cell>
        </row>
        <row r="43">
          <cell r="C43" t="str">
            <v>skill_we_mass_driver_rapid_reload</v>
          </cell>
        </row>
        <row r="44">
          <cell r="C44" t="str">
            <v>skill_we_mass_driver_fitting_optimization</v>
          </cell>
        </row>
        <row r="45">
          <cell r="C45" t="str">
            <v>skill_we_swarm_launcher_operation</v>
          </cell>
        </row>
        <row r="46">
          <cell r="C46" t="str">
            <v>skill_we_swarm_launcher_ammo_capacity</v>
          </cell>
        </row>
        <row r="47">
          <cell r="C47" t="str">
            <v>skill_we_swarm_launcher_proficiency</v>
          </cell>
        </row>
        <row r="48">
          <cell r="C48" t="str">
            <v>skill_we_swarm_launcher_rapid_reload</v>
          </cell>
        </row>
        <row r="49">
          <cell r="C49" t="str">
            <v>skill_we_swarm_launcher_fitting_optimization</v>
          </cell>
        </row>
        <row r="50">
          <cell r="C50" t="str">
            <v>skill_we_scrambler_pistol_operation</v>
          </cell>
        </row>
        <row r="51">
          <cell r="C51" t="str">
            <v>skill_we_scrambler_pistol_ammo_capacity</v>
          </cell>
        </row>
        <row r="52">
          <cell r="C52" t="str">
            <v>skill_we_scrambler_pistol_proficiency</v>
          </cell>
        </row>
        <row r="53">
          <cell r="C53" t="str">
            <v>skill_we_scrambler_pistol_rapid_reload</v>
          </cell>
        </row>
        <row r="54">
          <cell r="C54" t="str">
            <v>skill_we_scrambler_pistol_fitting_optimization</v>
          </cell>
        </row>
        <row r="55">
          <cell r="C55" t="str">
            <v>skill_we_sniper_rifle_operation</v>
          </cell>
        </row>
        <row r="56">
          <cell r="C56" t="str">
            <v>skill_we_sniper_rifle_ammo_capacity</v>
          </cell>
        </row>
        <row r="57">
          <cell r="C57" t="str">
            <v>skill_we_sniper_rifle_proficiency</v>
          </cell>
        </row>
        <row r="58">
          <cell r="C58" t="str">
            <v>skill_we_sniper_rifle_rapid_reload</v>
          </cell>
        </row>
        <row r="59">
          <cell r="C59" t="str">
            <v>skill_we_sniper_rifle_fitting_optimization</v>
          </cell>
        </row>
        <row r="60">
          <cell r="C60" t="str">
            <v>skill_we_submachine_gun_operation</v>
          </cell>
        </row>
        <row r="61">
          <cell r="C61" t="str">
            <v>skill_we_submachine_gun_ammo_capacity</v>
          </cell>
        </row>
        <row r="62">
          <cell r="C62" t="str">
            <v>skill_we_submachine_gun_sharpshooter</v>
          </cell>
        </row>
        <row r="63">
          <cell r="C63" t="str">
            <v>skill_we_submachine_gun_proficiency</v>
          </cell>
        </row>
        <row r="64">
          <cell r="C64" t="str">
            <v>skill_we_submachine_gun_rapid_reload</v>
          </cell>
        </row>
        <row r="65">
          <cell r="C65" t="str">
            <v>skill_we_submachine_gun_fitting_optimization</v>
          </cell>
        </row>
        <row r="66">
          <cell r="C66" t="str">
            <v>skill_we_magsec_operation</v>
          </cell>
        </row>
        <row r="67">
          <cell r="C67" t="str">
            <v>skill_we_magsec_ammo_capacity</v>
          </cell>
        </row>
        <row r="68">
          <cell r="C68" t="str">
            <v>skill_we_magsec_sharpshooter</v>
          </cell>
        </row>
        <row r="69">
          <cell r="C69" t="str">
            <v>skill_we_magsec_proficiency</v>
          </cell>
        </row>
        <row r="70">
          <cell r="C70" t="str">
            <v>skill_we_magsec_rapid_reload</v>
          </cell>
        </row>
        <row r="71">
          <cell r="C71" t="str">
            <v>skill_we_magsec_fitting_optimization</v>
          </cell>
        </row>
        <row r="72">
          <cell r="C72" t="str">
            <v>skill_we_flaylock_pistol_operation</v>
          </cell>
        </row>
        <row r="73">
          <cell r="C73" t="str">
            <v>skill_we_flaylock_pistol_ammo_capacity</v>
          </cell>
        </row>
        <row r="74">
          <cell r="C74" t="str">
            <v>skill_we_flaylock_proficiency</v>
          </cell>
        </row>
        <row r="75">
          <cell r="C75" t="str">
            <v>skill_we_flaylock_pistol_rapid_reload</v>
          </cell>
        </row>
        <row r="76">
          <cell r="C76" t="str">
            <v>skill_we_flaylock_pistol_fitting_optimization</v>
          </cell>
        </row>
        <row r="77">
          <cell r="C77" t="str">
            <v>skill_we_scrambler_rifle_operation</v>
          </cell>
        </row>
        <row r="78">
          <cell r="C78" t="str">
            <v>skill_we_scrambler_rifle_ammo_capacity</v>
          </cell>
        </row>
        <row r="79">
          <cell r="C79" t="str">
            <v>skill_we_scrambler_rifle_proficiency</v>
          </cell>
        </row>
        <row r="80">
          <cell r="C80" t="str">
            <v>skill_we_scrambler_rifle_rapid_reload</v>
          </cell>
        </row>
        <row r="81">
          <cell r="C81" t="str">
            <v>skill_we_scrambler_rifle_fitting_optimization</v>
          </cell>
        </row>
        <row r="82">
          <cell r="C82" t="str">
            <v>skill_we_shotgun_operation</v>
          </cell>
        </row>
        <row r="83">
          <cell r="C83" t="str">
            <v>skill_we_shotgun_ammo_capacity</v>
          </cell>
        </row>
        <row r="84">
          <cell r="C84" t="str">
            <v>skill_we_shotgun_proficiency</v>
          </cell>
        </row>
        <row r="85">
          <cell r="C85" t="str">
            <v>skill_we_shotgun_rapid_reload</v>
          </cell>
        </row>
        <row r="86">
          <cell r="C86" t="str">
            <v>skill_we_shotgun_fitting_optimization</v>
          </cell>
        </row>
        <row r="87">
          <cell r="C87" t="str">
            <v>skill_we_plasma_cannon_operation</v>
          </cell>
        </row>
        <row r="88">
          <cell r="C88" t="str">
            <v>skill_we_plasma_cannon_ammo_capacity</v>
          </cell>
        </row>
        <row r="89">
          <cell r="C89" t="str">
            <v>skill_we_plasma_cannon_proficiency</v>
          </cell>
        </row>
        <row r="90">
          <cell r="C90" t="str">
            <v>skill_we_magsec_operation</v>
          </cell>
        </row>
        <row r="91">
          <cell r="C91" t="str">
            <v>skill_we_magsec_proficiency</v>
          </cell>
        </row>
        <row r="92">
          <cell r="C92" t="str">
            <v>skill_we_precision_rifle_operation</v>
          </cell>
        </row>
        <row r="93">
          <cell r="C93" t="str">
            <v>skill_we_precision_rifle_proficiency</v>
          </cell>
        </row>
        <row r="94">
          <cell r="C94" t="str">
            <v>skill_we_combat_rifle_operation</v>
          </cell>
        </row>
        <row r="95">
          <cell r="C95" t="str">
            <v>skill_we_combat_rifle_proficiency</v>
          </cell>
        </row>
        <row r="96">
          <cell r="C96" t="str">
            <v>skill_we_rail_rifle_operation</v>
          </cell>
        </row>
        <row r="97">
          <cell r="C97" t="str">
            <v>skill_we_rail_rifle_proficiency</v>
          </cell>
        </row>
        <row r="98">
          <cell r="C98" t="str">
            <v>skill_we_ion_pistol_operation</v>
          </cell>
        </row>
        <row r="99">
          <cell r="C99" t="str">
            <v>skill_we_ion_pistol_proficiency</v>
          </cell>
        </row>
        <row r="100">
          <cell r="C100" t="str">
            <v>skill_we_bolt_pistol_operation</v>
          </cell>
        </row>
        <row r="101">
          <cell r="C101" t="str">
            <v>skill_we_bolt_pistol_proficiency</v>
          </cell>
        </row>
        <row r="102">
          <cell r="C102" t="str">
            <v>skill_we_plasma_cannon_rapid_reload</v>
          </cell>
        </row>
        <row r="103">
          <cell r="C103" t="str">
            <v>skill_we_plasma_cannon_fitting_optimization</v>
          </cell>
        </row>
        <row r="104">
          <cell r="C104" t="str">
            <v>skill_we_nova_knife_operation</v>
          </cell>
        </row>
        <row r="105">
          <cell r="C105" t="str">
            <v>skill_we_nova_knife_proficiency</v>
          </cell>
        </row>
        <row r="106">
          <cell r="C106" t="str">
            <v>skill_de_demolitions</v>
          </cell>
        </row>
        <row r="107">
          <cell r="C107" t="str">
            <v>skill_de_grenadier</v>
          </cell>
        </row>
        <row r="108">
          <cell r="C108" t="str">
            <v>skill_we_precision_rifle_operation</v>
          </cell>
        </row>
        <row r="109">
          <cell r="C109" t="str">
            <v>skill_we_precision_rifle_proficiency</v>
          </cell>
        </row>
        <row r="110">
          <cell r="C110" t="str">
            <v>skill_we_ion_pistol_operation</v>
          </cell>
        </row>
        <row r="111">
          <cell r="C111" t="str">
            <v>skill_we_ion_pistol_proficiency</v>
          </cell>
        </row>
        <row r="112">
          <cell r="C112" t="str">
            <v>skill_we_bolt_pistol_operation</v>
          </cell>
        </row>
        <row r="113">
          <cell r="C113" t="str">
            <v>skill_we_bolt_pistol_proficiency</v>
          </cell>
        </row>
        <row r="114">
          <cell r="C114" t="str">
            <v>skill_dc_dropsuit_command</v>
          </cell>
        </row>
        <row r="115">
          <cell r="C115" t="str">
            <v>skill_dc_amarr_heavy</v>
          </cell>
        </row>
        <row r="116">
          <cell r="C116" t="str">
            <v>skill_dc_amarr_commando</v>
          </cell>
        </row>
        <row r="117">
          <cell r="C117" t="str">
            <v>skill_dc_amarr_sentinel</v>
          </cell>
        </row>
        <row r="118">
          <cell r="C118" t="str">
            <v>skill_dc_amarr_light</v>
          </cell>
        </row>
        <row r="119">
          <cell r="C119" t="str">
            <v>skill_dc_amarr_scout</v>
          </cell>
        </row>
        <row r="120">
          <cell r="C120" t="str">
            <v>skill_dc_amarr_medium</v>
          </cell>
        </row>
        <row r="121">
          <cell r="C121" t="str">
            <v>skill_dc_amarr_logistics</v>
          </cell>
        </row>
        <row r="122">
          <cell r="C122" t="str">
            <v>skill_dc_amarr_assault</v>
          </cell>
        </row>
        <row r="123">
          <cell r="C123" t="str">
            <v>skill_dc_caldari_heavy</v>
          </cell>
        </row>
        <row r="124">
          <cell r="C124" t="str">
            <v>skill_dc_caldari_commando</v>
          </cell>
        </row>
        <row r="125">
          <cell r="C125" t="str">
            <v>skill_dc_caldari_sentinel</v>
          </cell>
        </row>
        <row r="126">
          <cell r="C126" t="str">
            <v>skill_dc_caldari_light</v>
          </cell>
        </row>
        <row r="127">
          <cell r="C127" t="str">
            <v>skill_dc_caldari_scout</v>
          </cell>
        </row>
        <row r="128">
          <cell r="C128" t="str">
            <v>skill_dc_caldari_medium</v>
          </cell>
        </row>
        <row r="129">
          <cell r="C129" t="str">
            <v>skill_dc_caldari_logistics</v>
          </cell>
        </row>
        <row r="130">
          <cell r="C130" t="str">
            <v>skill_dc_caldari_assault</v>
          </cell>
        </row>
        <row r="131">
          <cell r="C131" t="str">
            <v>skill_dc_gallente_heavy</v>
          </cell>
        </row>
        <row r="132">
          <cell r="C132" t="str">
            <v>skill_dc_gallente_commando</v>
          </cell>
        </row>
        <row r="133">
          <cell r="C133" t="str">
            <v>skill_dc_gallente_sentinel</v>
          </cell>
        </row>
        <row r="134">
          <cell r="C134" t="str">
            <v>skill_dc_gallente_light</v>
          </cell>
        </row>
        <row r="135">
          <cell r="C135" t="str">
            <v>skill_dc_gallente_scout</v>
          </cell>
        </row>
        <row r="136">
          <cell r="C136" t="str">
            <v>skill_dc_gallente_pilot</v>
          </cell>
        </row>
        <row r="137">
          <cell r="C137" t="str">
            <v>skill_dc_gallente_medium</v>
          </cell>
        </row>
        <row r="138">
          <cell r="C138" t="str">
            <v>skill_dc_gallente_logistics</v>
          </cell>
        </row>
        <row r="139">
          <cell r="C139" t="str">
            <v>skill_dc_gallente_assault</v>
          </cell>
        </row>
        <row r="140">
          <cell r="C140" t="str">
            <v>skill_dc_minmatar_heavy</v>
          </cell>
        </row>
        <row r="141">
          <cell r="C141" t="str">
            <v>skill_dc_minmatar_commando</v>
          </cell>
        </row>
        <row r="142">
          <cell r="C142" t="str">
            <v>skill_dc_minmatar_sentinel</v>
          </cell>
        </row>
        <row r="143">
          <cell r="C143" t="str">
            <v>skill_dc_minmatar_light</v>
          </cell>
        </row>
        <row r="144">
          <cell r="C144" t="str">
            <v>skill_dc_minmatar_scout</v>
          </cell>
        </row>
        <row r="145">
          <cell r="C145" t="str">
            <v>skill_dc_minmatar_pilot</v>
          </cell>
        </row>
        <row r="146">
          <cell r="C146" t="str">
            <v>skill_dc_minmatar_medium</v>
          </cell>
        </row>
        <row r="147">
          <cell r="C147" t="str">
            <v>skill_dc_minmatar_logistics</v>
          </cell>
        </row>
        <row r="148">
          <cell r="C148" t="str">
            <v>skill_dc_minmatar_assault</v>
          </cell>
        </row>
        <row r="149">
          <cell r="C149" t="str">
            <v>skill_du_dropsuit_upgrades</v>
          </cell>
        </row>
        <row r="150">
          <cell r="C150" t="str">
            <v>skill_du_dropsuit_shield_upgrades</v>
          </cell>
        </row>
        <row r="151">
          <cell r="C151" t="str">
            <v>skill_du_shield_extension</v>
          </cell>
        </row>
        <row r="152">
          <cell r="C152" t="str">
            <v>skill_du_shield_regulation</v>
          </cell>
        </row>
        <row r="153">
          <cell r="C153" t="str">
            <v>skill_du_shield_recharging</v>
          </cell>
        </row>
        <row r="154">
          <cell r="C154" t="str">
            <v>skill_du_dropsuit_armor_upgrades</v>
          </cell>
        </row>
        <row r="155">
          <cell r="C155" t="str">
            <v>skill_du_armor_repair_systems</v>
          </cell>
        </row>
        <row r="156">
          <cell r="C156" t="str">
            <v>skill_du_armor_plating</v>
          </cell>
        </row>
        <row r="157">
          <cell r="C157" t="str">
            <v>skill_du_dropsuit_core_upgrades</v>
          </cell>
        </row>
        <row r="158">
          <cell r="C158" t="str">
            <v>skill_du_dropsuit_electronics</v>
          </cell>
        </row>
        <row r="159">
          <cell r="C159" t="str">
            <v>skill_du_drop_uplink_deployment</v>
          </cell>
        </row>
        <row r="160">
          <cell r="C160" t="str">
            <v>skill_du_dropsuit_engineering</v>
          </cell>
        </row>
        <row r="161">
          <cell r="C161" t="str">
            <v>skill_du_repair_tool_operation</v>
          </cell>
        </row>
        <row r="162">
          <cell r="C162" t="str">
            <v>skill_du_active_scanner_operation</v>
          </cell>
        </row>
        <row r="163">
          <cell r="C163" t="str">
            <v>skill_du_systems_hacking</v>
          </cell>
        </row>
        <row r="164">
          <cell r="C164" t="str">
            <v>skill_du_nanocircuitry</v>
          </cell>
        </row>
        <row r="165">
          <cell r="C165" t="str">
            <v>skill_du_precision_enhancement</v>
          </cell>
        </row>
        <row r="166">
          <cell r="C166" t="str">
            <v>skill_du_profile_dampening</v>
          </cell>
        </row>
        <row r="167">
          <cell r="C167" t="str">
            <v>skill_du_range_amplification</v>
          </cell>
        </row>
        <row r="168">
          <cell r="C168" t="str">
            <v>skill_du_biotic_upgrades</v>
          </cell>
        </row>
        <row r="169">
          <cell r="C169" t="str">
            <v>skill_du_cardiac_regulation</v>
          </cell>
        </row>
        <row r="170">
          <cell r="C170" t="str">
            <v>skill_du_kinetic_catalyzation</v>
          </cell>
        </row>
        <row r="171">
          <cell r="C171" t="str">
            <v>skill_du_hand_to_hand_combat</v>
          </cell>
        </row>
        <row r="172">
          <cell r="C172" t="str">
            <v>skill_vc_vehicle_command</v>
          </cell>
        </row>
        <row r="173">
          <cell r="C173" t="str">
            <v>skill_vc_caldari_lav</v>
          </cell>
        </row>
        <row r="174">
          <cell r="C174" t="str">
            <v>skill_vc_caldari_hav</v>
          </cell>
        </row>
        <row r="175">
          <cell r="C175" t="str">
            <v>skill_vc_caldari_enforcer_hav</v>
          </cell>
        </row>
        <row r="176">
          <cell r="C176" t="str">
            <v>skill_vc_caldari_logistics_lav</v>
          </cell>
        </row>
        <row r="177">
          <cell r="C177" t="str">
            <v>skill_vc_caldari_scout_lav</v>
          </cell>
        </row>
        <row r="178">
          <cell r="C178" t="str">
            <v>skill_vc_caldari_marauder</v>
          </cell>
        </row>
        <row r="179">
          <cell r="C179" t="str">
            <v>skill_vc_caldari_dropship</v>
          </cell>
        </row>
        <row r="180">
          <cell r="C180" t="str">
            <v>skill_vc_caldari_assault_dropship</v>
          </cell>
        </row>
        <row r="181">
          <cell r="C181" t="str">
            <v>skill_vc_caldari_logistics_dropship</v>
          </cell>
        </row>
        <row r="182">
          <cell r="C182" t="str">
            <v>skill_vc_gallente_lav</v>
          </cell>
        </row>
        <row r="183">
          <cell r="C183" t="str">
            <v>skill_vc_gallente_hav</v>
          </cell>
        </row>
        <row r="184">
          <cell r="C184" t="str">
            <v>skill_vc_gallente_enforcer_hav</v>
          </cell>
        </row>
        <row r="185">
          <cell r="C185" t="str">
            <v>skill_vc_gallente_logistics_lav</v>
          </cell>
        </row>
        <row r="186">
          <cell r="C186" t="str">
            <v>skill_vc_gallente_scout_lav</v>
          </cell>
        </row>
        <row r="187">
          <cell r="C187" t="str">
            <v>skill_vc_gallente_marauder</v>
          </cell>
        </row>
        <row r="188">
          <cell r="C188" t="str">
            <v>skill_vc_gallente_dropship</v>
          </cell>
        </row>
        <row r="189">
          <cell r="C189" t="str">
            <v>skill_vc_gallente_assault_dropship</v>
          </cell>
        </row>
        <row r="190">
          <cell r="C190" t="str">
            <v>skill_vc_gallente_logistics_dropship</v>
          </cell>
        </row>
        <row r="191">
          <cell r="C191" t="str">
            <v>skill_to_turret_operation</v>
          </cell>
        </row>
        <row r="192">
          <cell r="C192" t="str">
            <v>skill_to_small_hybrid_turret_operation</v>
          </cell>
        </row>
        <row r="193">
          <cell r="C193" t="str">
            <v>skill_to_small_hybrid_turret_proficiency</v>
          </cell>
        </row>
        <row r="194">
          <cell r="C194" t="str">
            <v>skill_to_large_hybrid_turret_operation</v>
          </cell>
        </row>
        <row r="195">
          <cell r="C195" t="str">
            <v>skill_to_large_hybrid_turret_proficiency</v>
          </cell>
        </row>
        <row r="196">
          <cell r="C196" t="str">
            <v>skill_to_small_missile_turret_operation</v>
          </cell>
        </row>
        <row r="197">
          <cell r="C197" t="str">
            <v>skill_to_small_missile_turret_proficiency</v>
          </cell>
        </row>
        <row r="198">
          <cell r="C198" t="str">
            <v>skill_to_large_missile_turret_operation</v>
          </cell>
        </row>
        <row r="199">
          <cell r="C199" t="str">
            <v>skill_to_large_missile_turret_proficiency</v>
          </cell>
        </row>
        <row r="200">
          <cell r="C200" t="str">
            <v>skill_vu_vehicle_upgrades</v>
          </cell>
        </row>
        <row r="201">
          <cell r="C201" t="str">
            <v>skill_vu_vehicle_armor_upgrades</v>
          </cell>
        </row>
        <row r="202">
          <cell r="C202" t="str">
            <v>skill_vu_armor_adaptation</v>
          </cell>
        </row>
        <row r="203">
          <cell r="C203" t="str">
            <v>skill_vu_vehicle_armor_repairing</v>
          </cell>
        </row>
        <row r="204">
          <cell r="C204" t="str">
            <v>skill_vu_vehicle_armor_plating</v>
          </cell>
        </row>
        <row r="205">
          <cell r="C205" t="str">
            <v>skill_vu_remote_repair_systems</v>
          </cell>
        </row>
        <row r="206">
          <cell r="C206" t="str">
            <v>skill_vu_vehicle_core_upgrades</v>
          </cell>
        </row>
        <row r="207">
          <cell r="C207" t="str">
            <v>skill_vu_vehicle_electronics</v>
          </cell>
        </row>
        <row r="208">
          <cell r="C208" t="str">
            <v>skill_vu_vehicle_engineering</v>
          </cell>
        </row>
        <row r="209">
          <cell r="C209" t="str">
            <v>skill_vu_vehicle_maneuvering</v>
          </cell>
        </row>
        <row r="210">
          <cell r="C210" t="str">
            <v>skill_vu_mobile_cru_operation</v>
          </cell>
        </row>
        <row r="211">
          <cell r="C211" t="str">
            <v>skill_vu_vehicle_shield_upgrades</v>
          </cell>
        </row>
        <row r="212">
          <cell r="C212" t="str">
            <v>skill_vu_shield_adaptation</v>
          </cell>
        </row>
        <row r="213">
          <cell r="C213" t="str">
            <v>skill_vu_shield_boost_systems</v>
          </cell>
        </row>
        <row r="214">
          <cell r="C214" t="str">
            <v>skill_vu_shield_transporting</v>
          </cell>
        </row>
        <row r="215">
          <cell r="C215" t="str">
            <v>skill_vu_vehicle_shield_recharging</v>
          </cell>
        </row>
        <row r="216">
          <cell r="C216" t="str">
            <v>skill_vu_vehicle_shield_extension</v>
          </cell>
        </row>
        <row r="217">
          <cell r="C217" t="str">
            <v>skill_vu_vehicle_turret_upgrades</v>
          </cell>
        </row>
        <row r="218">
          <cell r="C218" t="str">
            <v>skill_cm_corporations</v>
          </cell>
        </row>
        <row r="219">
          <cell r="C219" t="str">
            <v>skill_cm_megacorp_control</v>
          </cell>
        </row>
        <row r="220">
          <cell r="C220" t="str">
            <v>skill_cm_transstellar_empire_control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D4" sqref="D4"/>
    </sheetView>
  </sheetViews>
  <sheetFormatPr defaultRowHeight="15"/>
  <cols>
    <col min="1" max="1" width="9.85546875" customWidth="1"/>
    <col min="2" max="2" width="11.28515625" bestFit="1" customWidth="1"/>
    <col min="3" max="3" width="20.7109375" bestFit="1" customWidth="1"/>
    <col min="4" max="4" width="11" bestFit="1" customWidth="1"/>
    <col min="10" max="10" width="22.5703125" bestFit="1" customWidth="1"/>
  </cols>
  <sheetData>
    <row r="1" spans="1:19" ht="45.75">
      <c r="A1" s="42" t="s">
        <v>394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>
      <c r="A2" s="45" t="s">
        <v>0</v>
      </c>
      <c r="B2" s="45"/>
      <c r="C2" s="45"/>
      <c r="D2" s="45"/>
      <c r="E2" s="45" t="s">
        <v>1</v>
      </c>
      <c r="F2" s="45"/>
      <c r="G2" s="45"/>
      <c r="H2" s="45"/>
      <c r="I2" s="45"/>
      <c r="J2" s="45"/>
      <c r="K2" s="45"/>
      <c r="L2" s="45" t="s">
        <v>338</v>
      </c>
      <c r="M2" s="45"/>
      <c r="N2" s="45"/>
      <c r="O2" s="45"/>
      <c r="P2" s="45"/>
      <c r="Q2" s="45"/>
      <c r="R2" s="45" t="s">
        <v>339</v>
      </c>
      <c r="S2" s="45"/>
    </row>
    <row r="3" spans="1:19" ht="15.7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96.5" customHeight="1" thickBot="1">
      <c r="A4" s="34" t="s">
        <v>7</v>
      </c>
      <c r="B4" s="34" t="s">
        <v>9</v>
      </c>
      <c r="C4" s="3" t="s">
        <v>10</v>
      </c>
      <c r="D4" s="33" t="s">
        <v>340</v>
      </c>
      <c r="E4" s="33" t="s">
        <v>341</v>
      </c>
      <c r="F4" s="33" t="s">
        <v>342</v>
      </c>
      <c r="G4" s="33" t="s">
        <v>343</v>
      </c>
      <c r="H4" s="33" t="s">
        <v>344</v>
      </c>
      <c r="I4" s="33" t="s">
        <v>345</v>
      </c>
      <c r="J4" s="37" t="s">
        <v>17</v>
      </c>
      <c r="K4" s="33" t="s">
        <v>18</v>
      </c>
      <c r="L4" s="33" t="s">
        <v>346</v>
      </c>
      <c r="M4" s="33" t="s">
        <v>347</v>
      </c>
      <c r="N4" s="33" t="s">
        <v>348</v>
      </c>
      <c r="O4" s="33" t="s">
        <v>349</v>
      </c>
      <c r="P4" s="33" t="s">
        <v>350</v>
      </c>
      <c r="Q4" s="33" t="s">
        <v>351</v>
      </c>
      <c r="R4" s="33" t="s">
        <v>352</v>
      </c>
      <c r="S4" s="33" t="s">
        <v>353</v>
      </c>
    </row>
    <row r="5" spans="1:19" ht="21" thickBot="1">
      <c r="A5" s="46" t="s">
        <v>354</v>
      </c>
      <c r="B5" s="47" t="s">
        <v>39</v>
      </c>
      <c r="C5" s="26" t="s">
        <v>356</v>
      </c>
      <c r="D5" s="26" t="s">
        <v>355</v>
      </c>
      <c r="E5" s="26">
        <v>2</v>
      </c>
      <c r="F5" s="26">
        <v>2</v>
      </c>
      <c r="G5" s="26">
        <v>3</v>
      </c>
      <c r="H5" s="26">
        <v>1908</v>
      </c>
      <c r="I5" s="26">
        <v>761</v>
      </c>
      <c r="J5" s="26" t="s">
        <v>42</v>
      </c>
      <c r="K5" s="26">
        <v>0</v>
      </c>
      <c r="L5" s="26">
        <v>1500</v>
      </c>
      <c r="M5" s="26">
        <v>2650</v>
      </c>
      <c r="N5" s="26">
        <f t="shared" ref="N5:N17" si="0">L5+M5</f>
        <v>4150</v>
      </c>
      <c r="O5" s="26">
        <v>4</v>
      </c>
      <c r="P5" s="26">
        <v>10</v>
      </c>
      <c r="Q5" s="26">
        <v>168</v>
      </c>
      <c r="R5" s="26">
        <v>2400</v>
      </c>
      <c r="S5" s="26" t="s">
        <v>395</v>
      </c>
    </row>
    <row r="6" spans="1:19" ht="21" thickBot="1">
      <c r="A6" s="46"/>
      <c r="B6" s="47"/>
      <c r="C6" s="26" t="s">
        <v>357</v>
      </c>
      <c r="D6" s="26" t="s">
        <v>355</v>
      </c>
      <c r="E6" s="26">
        <v>2</v>
      </c>
      <c r="F6" s="26">
        <v>2</v>
      </c>
      <c r="G6" s="26">
        <v>3</v>
      </c>
      <c r="H6" s="26">
        <v>2241</v>
      </c>
      <c r="I6" s="26">
        <v>428</v>
      </c>
      <c r="J6" s="26" t="s">
        <v>42</v>
      </c>
      <c r="K6" s="26">
        <v>0</v>
      </c>
      <c r="L6" s="26">
        <v>4000</v>
      </c>
      <c r="M6" s="26">
        <v>1200</v>
      </c>
      <c r="N6" s="26">
        <f t="shared" si="0"/>
        <v>5200</v>
      </c>
      <c r="O6" s="26">
        <v>6</v>
      </c>
      <c r="P6" s="26">
        <v>15</v>
      </c>
      <c r="Q6" s="26">
        <v>96</v>
      </c>
      <c r="R6" s="26">
        <v>2400</v>
      </c>
      <c r="S6" s="26" t="s">
        <v>395</v>
      </c>
    </row>
    <row r="7" spans="1:19" ht="21" thickBot="1">
      <c r="A7" s="46"/>
      <c r="B7" s="47" t="s">
        <v>45</v>
      </c>
      <c r="C7" s="26" t="s">
        <v>358</v>
      </c>
      <c r="D7" s="26" t="s">
        <v>355</v>
      </c>
      <c r="E7" s="26">
        <v>3</v>
      </c>
      <c r="F7" s="26">
        <v>2</v>
      </c>
      <c r="G7" s="26">
        <v>3</v>
      </c>
      <c r="H7" s="26">
        <v>2120</v>
      </c>
      <c r="I7" s="26">
        <v>845</v>
      </c>
      <c r="J7" s="26" t="s">
        <v>273</v>
      </c>
      <c r="K7" s="26">
        <v>1</v>
      </c>
      <c r="L7" s="26">
        <v>1500</v>
      </c>
      <c r="M7" s="26">
        <v>2650</v>
      </c>
      <c r="N7" s="26">
        <f t="shared" si="0"/>
        <v>4150</v>
      </c>
      <c r="O7" s="26">
        <v>4</v>
      </c>
      <c r="P7" s="26">
        <v>10</v>
      </c>
      <c r="Q7" s="26">
        <v>168</v>
      </c>
      <c r="R7" s="26">
        <v>2400</v>
      </c>
      <c r="S7" s="26" t="s">
        <v>395</v>
      </c>
    </row>
    <row r="8" spans="1:19" ht="21" thickBot="1">
      <c r="A8" s="46"/>
      <c r="B8" s="47"/>
      <c r="C8" s="35" t="s">
        <v>359</v>
      </c>
      <c r="D8" s="26" t="s">
        <v>355</v>
      </c>
      <c r="E8" s="26">
        <v>3</v>
      </c>
      <c r="F8" s="26">
        <v>2</v>
      </c>
      <c r="G8" s="26">
        <v>3</v>
      </c>
      <c r="H8" s="26">
        <v>2120</v>
      </c>
      <c r="I8" s="26">
        <v>845</v>
      </c>
      <c r="J8" s="26" t="s">
        <v>42</v>
      </c>
      <c r="K8" s="26">
        <v>0</v>
      </c>
      <c r="L8" s="26">
        <v>1500</v>
      </c>
      <c r="M8" s="26">
        <v>2650</v>
      </c>
      <c r="N8" s="26">
        <f t="shared" si="0"/>
        <v>4150</v>
      </c>
      <c r="O8" s="26">
        <v>4</v>
      </c>
      <c r="P8" s="26">
        <v>10</v>
      </c>
      <c r="Q8" s="26">
        <v>168</v>
      </c>
      <c r="R8" s="26">
        <v>2400</v>
      </c>
      <c r="S8" s="26" t="s">
        <v>395</v>
      </c>
    </row>
    <row r="9" spans="1:19" ht="21" thickBot="1">
      <c r="A9" s="46"/>
      <c r="B9" s="47"/>
      <c r="C9" s="26" t="s">
        <v>360</v>
      </c>
      <c r="D9" s="26" t="s">
        <v>355</v>
      </c>
      <c r="E9" s="26">
        <v>2</v>
      </c>
      <c r="F9" s="26">
        <v>3</v>
      </c>
      <c r="G9" s="26">
        <v>3</v>
      </c>
      <c r="H9" s="26">
        <v>2490</v>
      </c>
      <c r="I9" s="26">
        <v>475</v>
      </c>
      <c r="J9" s="26" t="s">
        <v>273</v>
      </c>
      <c r="K9" s="26">
        <v>1</v>
      </c>
      <c r="L9" s="26">
        <v>4000</v>
      </c>
      <c r="M9" s="26">
        <v>1200</v>
      </c>
      <c r="N9" s="26">
        <f t="shared" si="0"/>
        <v>5200</v>
      </c>
      <c r="O9" s="26">
        <v>6</v>
      </c>
      <c r="P9" s="26">
        <v>15</v>
      </c>
      <c r="Q9" s="26">
        <v>96</v>
      </c>
      <c r="R9" s="26">
        <v>2400</v>
      </c>
      <c r="S9" s="26" t="s">
        <v>395</v>
      </c>
    </row>
    <row r="10" spans="1:19" ht="21" thickBot="1">
      <c r="A10" s="46"/>
      <c r="B10" s="47"/>
      <c r="C10" s="35" t="s">
        <v>361</v>
      </c>
      <c r="D10" s="26" t="s">
        <v>354</v>
      </c>
      <c r="E10" s="26">
        <v>2</v>
      </c>
      <c r="F10" s="26">
        <v>3</v>
      </c>
      <c r="G10" s="26">
        <v>3</v>
      </c>
      <c r="H10" s="26">
        <v>2490</v>
      </c>
      <c r="I10" s="26">
        <v>475</v>
      </c>
      <c r="J10" s="26" t="s">
        <v>42</v>
      </c>
      <c r="K10" s="26">
        <v>0</v>
      </c>
      <c r="L10" s="26">
        <v>4000</v>
      </c>
      <c r="M10" s="26">
        <v>1200</v>
      </c>
      <c r="N10" s="26">
        <f t="shared" si="0"/>
        <v>5200</v>
      </c>
      <c r="O10" s="26">
        <v>6</v>
      </c>
      <c r="P10" s="26">
        <v>15</v>
      </c>
      <c r="Q10" s="26">
        <v>96</v>
      </c>
      <c r="R10" s="26">
        <v>2400</v>
      </c>
      <c r="S10" s="26" t="s">
        <v>395</v>
      </c>
    </row>
    <row r="11" spans="1:19" ht="21" thickBot="1">
      <c r="A11" s="46" t="s">
        <v>362</v>
      </c>
      <c r="B11" s="47" t="s">
        <v>39</v>
      </c>
      <c r="C11" s="26" t="s">
        <v>363</v>
      </c>
      <c r="D11" s="26" t="s">
        <v>362</v>
      </c>
      <c r="E11" s="26">
        <v>3</v>
      </c>
      <c r="F11" s="26">
        <v>2</v>
      </c>
      <c r="G11" s="26">
        <v>7</v>
      </c>
      <c r="H11" s="26">
        <v>653</v>
      </c>
      <c r="I11" s="26">
        <v>599</v>
      </c>
      <c r="J11" s="26" t="s">
        <v>42</v>
      </c>
      <c r="K11" s="26">
        <v>0</v>
      </c>
      <c r="L11" s="26">
        <v>850</v>
      </c>
      <c r="M11" s="26">
        <v>1375</v>
      </c>
      <c r="N11" s="26">
        <f t="shared" si="0"/>
        <v>2225</v>
      </c>
      <c r="O11" s="26">
        <v>8</v>
      </c>
      <c r="P11" s="26">
        <v>20</v>
      </c>
      <c r="Q11" s="26">
        <v>224</v>
      </c>
      <c r="R11" s="26" t="s">
        <v>395</v>
      </c>
      <c r="S11" s="26">
        <v>5000</v>
      </c>
    </row>
    <row r="12" spans="1:19" ht="21" thickBot="1">
      <c r="A12" s="46"/>
      <c r="B12" s="47"/>
      <c r="C12" s="26" t="s">
        <v>364</v>
      </c>
      <c r="D12" s="26" t="s">
        <v>362</v>
      </c>
      <c r="E12" s="26">
        <v>2</v>
      </c>
      <c r="F12" s="26">
        <v>3</v>
      </c>
      <c r="G12" s="26">
        <v>7</v>
      </c>
      <c r="H12" s="26">
        <v>846</v>
      </c>
      <c r="I12" s="26">
        <v>405</v>
      </c>
      <c r="J12" s="26" t="s">
        <v>42</v>
      </c>
      <c r="K12" s="26">
        <v>0</v>
      </c>
      <c r="L12" s="26">
        <v>2100</v>
      </c>
      <c r="M12" s="26">
        <v>800</v>
      </c>
      <c r="N12" s="26">
        <f t="shared" si="0"/>
        <v>2900</v>
      </c>
      <c r="O12" s="26">
        <v>10</v>
      </c>
      <c r="P12" s="26">
        <v>25</v>
      </c>
      <c r="Q12" s="26">
        <v>104</v>
      </c>
      <c r="R12" s="26" t="s">
        <v>395</v>
      </c>
      <c r="S12" s="26">
        <v>5000</v>
      </c>
    </row>
    <row r="13" spans="1:19" ht="21" thickBot="1">
      <c r="A13" s="46"/>
      <c r="B13" s="47" t="s">
        <v>365</v>
      </c>
      <c r="C13" s="26" t="s">
        <v>366</v>
      </c>
      <c r="D13" s="26" t="s">
        <v>362</v>
      </c>
      <c r="E13" s="26">
        <v>4</v>
      </c>
      <c r="F13" s="26">
        <v>2</v>
      </c>
      <c r="G13" s="26">
        <v>7</v>
      </c>
      <c r="H13" s="26">
        <v>725</v>
      </c>
      <c r="I13" s="26">
        <v>665</v>
      </c>
      <c r="J13" s="26" t="s">
        <v>275</v>
      </c>
      <c r="K13" s="26">
        <v>1</v>
      </c>
      <c r="L13" s="26">
        <v>850</v>
      </c>
      <c r="M13" s="26">
        <v>1375</v>
      </c>
      <c r="N13" s="26">
        <f t="shared" si="0"/>
        <v>2225</v>
      </c>
      <c r="O13" s="26">
        <v>8</v>
      </c>
      <c r="P13" s="26">
        <v>20</v>
      </c>
      <c r="Q13" s="26">
        <v>224</v>
      </c>
      <c r="R13" s="26" t="s">
        <v>395</v>
      </c>
      <c r="S13" s="26">
        <v>5000</v>
      </c>
    </row>
    <row r="14" spans="1:19" ht="21" thickBot="1">
      <c r="A14" s="46"/>
      <c r="B14" s="47"/>
      <c r="C14" s="35" t="s">
        <v>367</v>
      </c>
      <c r="D14" s="26" t="s">
        <v>362</v>
      </c>
      <c r="E14" s="26">
        <v>4</v>
      </c>
      <c r="F14" s="26">
        <v>2</v>
      </c>
      <c r="G14" s="26">
        <v>7</v>
      </c>
      <c r="H14" s="26">
        <v>725</v>
      </c>
      <c r="I14" s="26">
        <v>665</v>
      </c>
      <c r="J14" s="26" t="s">
        <v>42</v>
      </c>
      <c r="K14" s="26">
        <v>0</v>
      </c>
      <c r="L14" s="26">
        <v>850</v>
      </c>
      <c r="M14" s="26">
        <v>1375</v>
      </c>
      <c r="N14" s="26">
        <f t="shared" si="0"/>
        <v>2225</v>
      </c>
      <c r="O14" s="26">
        <v>8</v>
      </c>
      <c r="P14" s="26">
        <v>20</v>
      </c>
      <c r="Q14" s="26">
        <v>224</v>
      </c>
      <c r="R14" s="26" t="s">
        <v>395</v>
      </c>
      <c r="S14" s="26">
        <v>5000</v>
      </c>
    </row>
    <row r="15" spans="1:19" ht="21" thickBot="1">
      <c r="A15" s="46"/>
      <c r="B15" s="47"/>
      <c r="C15" s="26" t="s">
        <v>368</v>
      </c>
      <c r="D15" s="26" t="s">
        <v>362</v>
      </c>
      <c r="E15" s="26">
        <v>2</v>
      </c>
      <c r="F15" s="26">
        <v>4</v>
      </c>
      <c r="G15" s="26">
        <v>7</v>
      </c>
      <c r="H15" s="26">
        <v>940</v>
      </c>
      <c r="I15" s="26">
        <v>450</v>
      </c>
      <c r="J15" s="26" t="s">
        <v>275</v>
      </c>
      <c r="K15" s="26">
        <v>1</v>
      </c>
      <c r="L15" s="26">
        <v>2100</v>
      </c>
      <c r="M15" s="26">
        <v>800</v>
      </c>
      <c r="N15" s="26">
        <f t="shared" si="0"/>
        <v>2900</v>
      </c>
      <c r="O15" s="26">
        <v>10</v>
      </c>
      <c r="P15" s="26">
        <v>25</v>
      </c>
      <c r="Q15" s="26">
        <v>104</v>
      </c>
      <c r="R15" s="26" t="s">
        <v>395</v>
      </c>
      <c r="S15" s="26">
        <v>5000</v>
      </c>
    </row>
    <row r="16" spans="1:19" ht="21" thickBot="1">
      <c r="A16" s="46"/>
      <c r="B16" s="47"/>
      <c r="C16" s="35" t="s">
        <v>369</v>
      </c>
      <c r="D16" s="26" t="s">
        <v>362</v>
      </c>
      <c r="E16" s="26">
        <v>2</v>
      </c>
      <c r="F16" s="26">
        <v>4</v>
      </c>
      <c r="G16" s="26">
        <v>7</v>
      </c>
      <c r="H16" s="26">
        <v>940</v>
      </c>
      <c r="I16" s="26">
        <v>450</v>
      </c>
      <c r="J16" s="26" t="s">
        <v>42</v>
      </c>
      <c r="K16" s="26">
        <v>0</v>
      </c>
      <c r="L16" s="26">
        <v>2100</v>
      </c>
      <c r="M16" s="26">
        <v>800</v>
      </c>
      <c r="N16" s="26">
        <f t="shared" si="0"/>
        <v>2900</v>
      </c>
      <c r="O16" s="26">
        <v>10</v>
      </c>
      <c r="P16" s="26">
        <v>25</v>
      </c>
      <c r="Q16" s="26">
        <v>104</v>
      </c>
      <c r="R16" s="26" t="s">
        <v>395</v>
      </c>
      <c r="S16" s="26">
        <v>5000</v>
      </c>
    </row>
    <row r="17" spans="1:19" ht="21" thickBot="1">
      <c r="A17" s="46" t="s">
        <v>370</v>
      </c>
      <c r="B17" s="47" t="s">
        <v>371</v>
      </c>
      <c r="C17" s="26" t="s">
        <v>372</v>
      </c>
      <c r="D17" s="26" t="s">
        <v>370</v>
      </c>
      <c r="E17" s="26">
        <v>1</v>
      </c>
      <c r="F17" s="26">
        <v>1</v>
      </c>
      <c r="G17" s="26">
        <v>3</v>
      </c>
      <c r="H17" s="26">
        <v>405</v>
      </c>
      <c r="I17" s="26">
        <v>378</v>
      </c>
      <c r="J17" s="26" t="s">
        <v>42</v>
      </c>
      <c r="K17" s="26">
        <v>0</v>
      </c>
      <c r="L17" s="26">
        <v>900</v>
      </c>
      <c r="M17" s="26">
        <v>1200</v>
      </c>
      <c r="N17" s="26">
        <f t="shared" si="0"/>
        <v>2100</v>
      </c>
      <c r="O17" s="26">
        <v>6</v>
      </c>
      <c r="P17" s="26">
        <v>15</v>
      </c>
      <c r="Q17" s="26">
        <v>285</v>
      </c>
      <c r="R17" s="26">
        <v>4000</v>
      </c>
      <c r="S17" s="26" t="s">
        <v>395</v>
      </c>
    </row>
    <row r="18" spans="1:19" ht="21" thickBot="1">
      <c r="A18" s="46"/>
      <c r="B18" s="47"/>
      <c r="C18" s="26" t="s">
        <v>373</v>
      </c>
      <c r="D18" s="26" t="s">
        <v>370</v>
      </c>
      <c r="E18" s="26">
        <v>1</v>
      </c>
      <c r="F18" s="26">
        <v>1</v>
      </c>
      <c r="G18" s="26">
        <v>3</v>
      </c>
      <c r="H18" s="26">
        <v>504</v>
      </c>
      <c r="I18" s="26">
        <v>279</v>
      </c>
      <c r="J18" s="26" t="s">
        <v>42</v>
      </c>
      <c r="K18" s="26">
        <v>0</v>
      </c>
      <c r="L18" s="26">
        <v>2450</v>
      </c>
      <c r="M18" s="26">
        <v>650</v>
      </c>
      <c r="N18" s="26">
        <f>L18+M18</f>
        <v>3100</v>
      </c>
      <c r="O18" s="26">
        <v>8</v>
      </c>
      <c r="P18" s="26">
        <v>20</v>
      </c>
      <c r="Q18" s="26">
        <v>132</v>
      </c>
      <c r="R18" s="26">
        <v>4000</v>
      </c>
      <c r="S18" s="26" t="s">
        <v>395</v>
      </c>
    </row>
    <row r="19" spans="1:19" ht="21" thickBot="1">
      <c r="A19" s="46"/>
      <c r="B19" s="47" t="s">
        <v>374</v>
      </c>
      <c r="C19" s="26" t="s">
        <v>375</v>
      </c>
      <c r="D19" s="26" t="s">
        <v>370</v>
      </c>
      <c r="E19" s="26">
        <v>2</v>
      </c>
      <c r="F19" s="26">
        <v>1</v>
      </c>
      <c r="G19" s="26">
        <v>3</v>
      </c>
      <c r="H19" s="26">
        <v>450</v>
      </c>
      <c r="I19" s="26">
        <v>420</v>
      </c>
      <c r="J19" s="26" t="s">
        <v>270</v>
      </c>
      <c r="K19" s="26">
        <v>1</v>
      </c>
      <c r="L19" s="26">
        <v>900</v>
      </c>
      <c r="M19" s="26">
        <v>1200</v>
      </c>
      <c r="N19" s="26">
        <f t="shared" ref="N19:N20" si="1">L19+M19</f>
        <v>2100</v>
      </c>
      <c r="O19" s="26">
        <v>6</v>
      </c>
      <c r="P19" s="26">
        <v>15</v>
      </c>
      <c r="Q19" s="26">
        <v>285</v>
      </c>
      <c r="R19" s="26">
        <v>4000</v>
      </c>
      <c r="S19" s="26" t="s">
        <v>395</v>
      </c>
    </row>
    <row r="20" spans="1:19" ht="21" thickBot="1">
      <c r="A20" s="46"/>
      <c r="B20" s="47"/>
      <c r="C20" s="35" t="s">
        <v>376</v>
      </c>
      <c r="D20" s="26" t="s">
        <v>370</v>
      </c>
      <c r="E20" s="26">
        <v>2</v>
      </c>
      <c r="F20" s="26">
        <v>1</v>
      </c>
      <c r="G20" s="26">
        <v>3</v>
      </c>
      <c r="H20" s="26">
        <v>450</v>
      </c>
      <c r="I20" s="26">
        <v>420</v>
      </c>
      <c r="J20" s="26" t="s">
        <v>42</v>
      </c>
      <c r="K20" s="26">
        <v>0</v>
      </c>
      <c r="L20" s="26">
        <v>900</v>
      </c>
      <c r="M20" s="26">
        <v>1200</v>
      </c>
      <c r="N20" s="26">
        <f t="shared" si="1"/>
        <v>2100</v>
      </c>
      <c r="O20" s="26">
        <v>6</v>
      </c>
      <c r="P20" s="26">
        <v>15</v>
      </c>
      <c r="Q20" s="26">
        <v>285</v>
      </c>
      <c r="R20" s="26">
        <v>4000</v>
      </c>
      <c r="S20" s="26" t="s">
        <v>395</v>
      </c>
    </row>
    <row r="21" spans="1:19" ht="21" thickBot="1">
      <c r="A21" s="46"/>
      <c r="B21" s="47"/>
      <c r="C21" s="26" t="s">
        <v>377</v>
      </c>
      <c r="D21" s="26" t="s">
        <v>370</v>
      </c>
      <c r="E21" s="26">
        <v>1</v>
      </c>
      <c r="F21" s="26">
        <v>2</v>
      </c>
      <c r="G21" s="26">
        <v>3</v>
      </c>
      <c r="H21" s="26">
        <v>560</v>
      </c>
      <c r="I21" s="26">
        <v>310</v>
      </c>
      <c r="J21" s="26" t="s">
        <v>270</v>
      </c>
      <c r="K21" s="26">
        <v>1</v>
      </c>
      <c r="L21" s="26">
        <v>2450</v>
      </c>
      <c r="M21" s="26">
        <v>650</v>
      </c>
      <c r="N21" s="26">
        <f>L21+M21</f>
        <v>3100</v>
      </c>
      <c r="O21" s="26">
        <v>8</v>
      </c>
      <c r="P21" s="26">
        <v>20</v>
      </c>
      <c r="Q21" s="26">
        <v>132</v>
      </c>
      <c r="R21" s="26">
        <v>4000</v>
      </c>
      <c r="S21" s="26" t="s">
        <v>395</v>
      </c>
    </row>
    <row r="22" spans="1:19" ht="20.25">
      <c r="A22" s="48"/>
      <c r="B22" s="49"/>
      <c r="C22" s="36" t="s">
        <v>378</v>
      </c>
      <c r="D22" s="29" t="s">
        <v>370</v>
      </c>
      <c r="E22" s="29">
        <v>1</v>
      </c>
      <c r="F22" s="29">
        <v>2</v>
      </c>
      <c r="G22" s="29">
        <v>3</v>
      </c>
      <c r="H22" s="29">
        <v>560</v>
      </c>
      <c r="I22" s="29">
        <v>310</v>
      </c>
      <c r="J22" s="29" t="s">
        <v>42</v>
      </c>
      <c r="K22" s="29">
        <v>0</v>
      </c>
      <c r="L22" s="29">
        <v>2450</v>
      </c>
      <c r="M22" s="29">
        <v>650</v>
      </c>
      <c r="N22" s="29">
        <f>L22+M22</f>
        <v>3100</v>
      </c>
      <c r="O22" s="29">
        <v>8</v>
      </c>
      <c r="P22" s="29">
        <v>20</v>
      </c>
      <c r="Q22" s="29">
        <v>132</v>
      </c>
      <c r="R22" s="29">
        <v>4000</v>
      </c>
      <c r="S22" s="29" t="s">
        <v>395</v>
      </c>
    </row>
    <row r="23" spans="1:19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19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  <row r="25" spans="1:19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1:19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1:19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19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19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15">
    <mergeCell ref="A1:S1"/>
    <mergeCell ref="A23:S29"/>
    <mergeCell ref="A2:D3"/>
    <mergeCell ref="E2:K3"/>
    <mergeCell ref="L2:Q3"/>
    <mergeCell ref="R2:S3"/>
    <mergeCell ref="A5:A10"/>
    <mergeCell ref="B5:B6"/>
    <mergeCell ref="B7:B10"/>
    <mergeCell ref="A11:A16"/>
    <mergeCell ref="B11:B12"/>
    <mergeCell ref="B13:B16"/>
    <mergeCell ref="A17:A22"/>
    <mergeCell ref="B17:B18"/>
    <mergeCell ref="B19:B22"/>
  </mergeCells>
  <phoneticPr fontId="2" type="noConversion"/>
  <dataValidations count="1">
    <dataValidation type="list" allowBlank="1" showInputMessage="1" showErrorMessage="1" sqref="J15 J13 J7 J9 J19:J22">
      <formula1>skillID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zoomScaleNormal="100" workbookViewId="0">
      <selection sqref="A1:AE53"/>
    </sheetView>
  </sheetViews>
  <sheetFormatPr defaultRowHeight="15"/>
  <cols>
    <col min="1" max="1" width="8" customWidth="1"/>
    <col min="3" max="3" width="11.7109375" customWidth="1"/>
    <col min="4" max="4" width="41.28515625" bestFit="1" customWidth="1"/>
    <col min="11" max="11" width="38.85546875" bestFit="1" customWidth="1"/>
    <col min="16" max="16" width="14.7109375" customWidth="1"/>
  </cols>
  <sheetData>
    <row r="1" spans="1:31" ht="45.75">
      <c r="A1" s="59" t="s">
        <v>393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1" ht="15.75" customHeight="1">
      <c r="A2" s="61" t="s">
        <v>0</v>
      </c>
      <c r="B2" s="61"/>
      <c r="C2" s="61"/>
      <c r="D2" s="61"/>
      <c r="E2" s="61" t="s">
        <v>1</v>
      </c>
      <c r="F2" s="61"/>
      <c r="G2" s="61"/>
      <c r="H2" s="61"/>
      <c r="I2" s="61"/>
      <c r="J2" s="61"/>
      <c r="K2" s="61"/>
      <c r="L2" s="61"/>
      <c r="M2" s="61" t="s">
        <v>2</v>
      </c>
      <c r="N2" s="61"/>
      <c r="O2" s="61"/>
      <c r="P2" s="61"/>
      <c r="Q2" s="61" t="s">
        <v>3</v>
      </c>
      <c r="R2" s="61"/>
      <c r="S2" s="61"/>
      <c r="T2" s="61"/>
      <c r="U2" s="61"/>
      <c r="V2" s="61" t="s">
        <v>4</v>
      </c>
      <c r="W2" s="61"/>
      <c r="X2" s="61"/>
      <c r="Y2" s="61" t="s">
        <v>5</v>
      </c>
      <c r="Z2" s="61"/>
      <c r="AA2" s="61"/>
      <c r="AB2" s="61" t="s">
        <v>6</v>
      </c>
      <c r="AC2" s="61"/>
      <c r="AD2" s="61"/>
      <c r="AE2" s="61"/>
    </row>
    <row r="3" spans="1:31" ht="15.75" customHeight="1" thickBot="1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</row>
    <row r="4" spans="1:31" ht="179.25" customHeight="1" thickBot="1">
      <c r="A4" s="34" t="s">
        <v>7</v>
      </c>
      <c r="B4" s="34" t="s">
        <v>8</v>
      </c>
      <c r="C4" s="34" t="s">
        <v>9</v>
      </c>
      <c r="D4" s="3" t="s">
        <v>10</v>
      </c>
      <c r="E4" s="33" t="s">
        <v>11</v>
      </c>
      <c r="F4" s="33" t="s">
        <v>12</v>
      </c>
      <c r="G4" s="33" t="s">
        <v>13</v>
      </c>
      <c r="H4" s="33" t="s">
        <v>14</v>
      </c>
      <c r="I4" s="33" t="s">
        <v>15</v>
      </c>
      <c r="J4" s="33" t="s">
        <v>16</v>
      </c>
      <c r="K4" s="33" t="s">
        <v>17</v>
      </c>
      <c r="L4" s="33" t="s">
        <v>18</v>
      </c>
      <c r="M4" s="33" t="s">
        <v>19</v>
      </c>
      <c r="N4" s="33" t="s">
        <v>20</v>
      </c>
      <c r="O4" s="33" t="s">
        <v>21</v>
      </c>
      <c r="P4" s="33" t="s">
        <v>22</v>
      </c>
      <c r="Q4" s="33" t="s">
        <v>23</v>
      </c>
      <c r="R4" s="33" t="s">
        <v>24</v>
      </c>
      <c r="S4" s="33" t="s">
        <v>25</v>
      </c>
      <c r="T4" s="33" t="s">
        <v>26</v>
      </c>
      <c r="U4" s="33" t="s">
        <v>379</v>
      </c>
      <c r="V4" s="33" t="s">
        <v>27</v>
      </c>
      <c r="W4" s="33" t="s">
        <v>28</v>
      </c>
      <c r="X4" s="33" t="s">
        <v>29</v>
      </c>
      <c r="Y4" s="33" t="s">
        <v>30</v>
      </c>
      <c r="Z4" s="33" t="s">
        <v>31</v>
      </c>
      <c r="AA4" s="33" t="s">
        <v>32</v>
      </c>
      <c r="AB4" s="33" t="s">
        <v>33</v>
      </c>
      <c r="AC4" s="33" t="s">
        <v>34</v>
      </c>
      <c r="AD4" s="33" t="s">
        <v>35</v>
      </c>
      <c r="AE4" s="33" t="s">
        <v>36</v>
      </c>
    </row>
    <row r="5" spans="1:31" ht="21" thickBot="1">
      <c r="A5" s="46" t="s">
        <v>37</v>
      </c>
      <c r="B5" s="62" t="s">
        <v>38</v>
      </c>
      <c r="C5" s="52"/>
      <c r="D5" s="53"/>
      <c r="E5" s="53"/>
      <c r="F5" s="53"/>
      <c r="G5" s="54"/>
      <c r="H5" s="30">
        <v>0.85</v>
      </c>
      <c r="I5" s="30">
        <v>0.85</v>
      </c>
      <c r="J5" s="55"/>
      <c r="K5" s="56"/>
      <c r="L5" s="56"/>
      <c r="M5" s="56"/>
      <c r="N5" s="56"/>
      <c r="O5" s="56"/>
      <c r="P5" s="56"/>
      <c r="Q5" s="56"/>
      <c r="R5" s="57"/>
      <c r="S5" s="26">
        <v>1.25</v>
      </c>
      <c r="T5" s="26"/>
      <c r="U5" s="26">
        <v>0.75</v>
      </c>
      <c r="V5" s="58"/>
      <c r="W5" s="53"/>
      <c r="X5" s="53"/>
      <c r="Y5" s="53"/>
      <c r="Z5" s="53"/>
      <c r="AA5" s="53"/>
      <c r="AB5" s="53"/>
      <c r="AC5" s="53"/>
      <c r="AD5" s="53"/>
      <c r="AE5" s="54"/>
    </row>
    <row r="6" spans="1:31" ht="21" thickBot="1">
      <c r="A6" s="46"/>
      <c r="B6" s="62"/>
      <c r="C6" s="26" t="s">
        <v>39</v>
      </c>
      <c r="D6" s="30" t="s">
        <v>40</v>
      </c>
      <c r="E6" s="30">
        <f>$E$7*$G6</f>
        <v>68.2</v>
      </c>
      <c r="F6" s="30">
        <f>$F$7*$G6</f>
        <v>184.8</v>
      </c>
      <c r="G6" s="30">
        <v>1.1000000000000001</v>
      </c>
      <c r="H6" s="26">
        <f t="shared" ref="H6:H46" si="0">ROUND($E6*$H$5,0)</f>
        <v>58</v>
      </c>
      <c r="I6" s="26">
        <f t="shared" ref="I6:I46" si="1">ROUND($F6*$I$5,0)</f>
        <v>157</v>
      </c>
      <c r="J6" s="26" t="s">
        <v>41</v>
      </c>
      <c r="K6" s="30" t="s">
        <v>42</v>
      </c>
      <c r="L6" s="26">
        <v>0</v>
      </c>
      <c r="M6" s="26">
        <v>25</v>
      </c>
      <c r="N6" s="26">
        <v>7.0000000000000007E-2</v>
      </c>
      <c r="O6" s="26" t="s">
        <v>43</v>
      </c>
      <c r="P6" s="26" t="s">
        <v>44</v>
      </c>
      <c r="Q6" s="26">
        <v>120</v>
      </c>
      <c r="R6" s="26">
        <v>480</v>
      </c>
      <c r="S6" s="26">
        <f t="shared" ref="S6:S46" si="2">$R6*$S$5</f>
        <v>600</v>
      </c>
      <c r="T6" s="26">
        <v>4</v>
      </c>
      <c r="U6" s="26">
        <f t="shared" ref="U6:U46" si="3">$T6*$U$5</f>
        <v>3</v>
      </c>
      <c r="V6" s="26" t="s">
        <v>43</v>
      </c>
      <c r="W6" s="26" t="s">
        <v>43</v>
      </c>
      <c r="X6" s="26" t="s">
        <v>43</v>
      </c>
      <c r="Y6" s="26">
        <f t="shared" ref="Y6:Y34" si="4">$Z6*$AA6</f>
        <v>65</v>
      </c>
      <c r="Z6" s="26">
        <v>100</v>
      </c>
      <c r="AA6" s="26">
        <v>0.65</v>
      </c>
      <c r="AB6" s="26">
        <v>18</v>
      </c>
      <c r="AC6" s="26">
        <v>5</v>
      </c>
      <c r="AD6" s="26">
        <v>4</v>
      </c>
      <c r="AE6" s="26">
        <v>6</v>
      </c>
    </row>
    <row r="7" spans="1:31" ht="21" thickBot="1">
      <c r="A7" s="46"/>
      <c r="B7" s="62"/>
      <c r="C7" s="47" t="s">
        <v>45</v>
      </c>
      <c r="D7" s="30" t="s">
        <v>46</v>
      </c>
      <c r="E7" s="30">
        <v>62</v>
      </c>
      <c r="F7" s="30">
        <v>168</v>
      </c>
      <c r="G7" s="30"/>
      <c r="H7" s="26">
        <f t="shared" si="0"/>
        <v>53</v>
      </c>
      <c r="I7" s="26">
        <f t="shared" si="1"/>
        <v>143</v>
      </c>
      <c r="J7" s="26" t="s">
        <v>41</v>
      </c>
      <c r="K7" s="30" t="s">
        <v>47</v>
      </c>
      <c r="L7" s="26">
        <v>1</v>
      </c>
      <c r="M7" s="26">
        <v>25</v>
      </c>
      <c r="N7" s="26">
        <v>7.0000000000000007E-2</v>
      </c>
      <c r="O7" s="26" t="s">
        <v>43</v>
      </c>
      <c r="P7" s="26" t="s">
        <v>44</v>
      </c>
      <c r="Q7" s="26">
        <v>120</v>
      </c>
      <c r="R7" s="26">
        <v>480</v>
      </c>
      <c r="S7" s="26">
        <f t="shared" si="2"/>
        <v>600</v>
      </c>
      <c r="T7" s="26">
        <v>4</v>
      </c>
      <c r="U7" s="26">
        <f t="shared" si="3"/>
        <v>3</v>
      </c>
      <c r="V7" s="26" t="s">
        <v>43</v>
      </c>
      <c r="W7" s="26" t="s">
        <v>43</v>
      </c>
      <c r="X7" s="26" t="s">
        <v>43</v>
      </c>
      <c r="Y7" s="26">
        <f t="shared" si="4"/>
        <v>65</v>
      </c>
      <c r="Z7" s="26">
        <v>100</v>
      </c>
      <c r="AA7" s="26">
        <v>0.65</v>
      </c>
      <c r="AB7" s="26">
        <v>18</v>
      </c>
      <c r="AC7" s="26">
        <v>5</v>
      </c>
      <c r="AD7" s="26">
        <v>4</v>
      </c>
      <c r="AE7" s="26">
        <v>6</v>
      </c>
    </row>
    <row r="8" spans="1:31" ht="21" thickBot="1">
      <c r="A8" s="46"/>
      <c r="B8" s="62"/>
      <c r="C8" s="47"/>
      <c r="D8" s="40" t="s">
        <v>48</v>
      </c>
      <c r="E8" s="30">
        <v>62</v>
      </c>
      <c r="F8" s="30">
        <v>168</v>
      </c>
      <c r="G8" s="30"/>
      <c r="H8" s="26">
        <f t="shared" si="0"/>
        <v>53</v>
      </c>
      <c r="I8" s="26">
        <f t="shared" si="1"/>
        <v>143</v>
      </c>
      <c r="J8" s="26" t="s">
        <v>41</v>
      </c>
      <c r="K8" s="30" t="s">
        <v>42</v>
      </c>
      <c r="L8" s="26">
        <v>0</v>
      </c>
      <c r="M8" s="26">
        <v>25</v>
      </c>
      <c r="N8" s="26">
        <v>7.0000000000000007E-2</v>
      </c>
      <c r="O8" s="26" t="s">
        <v>43</v>
      </c>
      <c r="P8" s="26" t="s">
        <v>44</v>
      </c>
      <c r="Q8" s="26">
        <v>120</v>
      </c>
      <c r="R8" s="26">
        <v>480</v>
      </c>
      <c r="S8" s="26">
        <f t="shared" si="2"/>
        <v>600</v>
      </c>
      <c r="T8" s="26">
        <v>4</v>
      </c>
      <c r="U8" s="26">
        <f t="shared" si="3"/>
        <v>3</v>
      </c>
      <c r="V8" s="26" t="s">
        <v>43</v>
      </c>
      <c r="W8" s="26" t="s">
        <v>43</v>
      </c>
      <c r="X8" s="26" t="s">
        <v>43</v>
      </c>
      <c r="Y8" s="26">
        <f t="shared" si="4"/>
        <v>65</v>
      </c>
      <c r="Z8" s="26">
        <v>100</v>
      </c>
      <c r="AA8" s="26">
        <v>0.65</v>
      </c>
      <c r="AB8" s="26">
        <v>18</v>
      </c>
      <c r="AC8" s="26">
        <v>5</v>
      </c>
      <c r="AD8" s="26">
        <v>4</v>
      </c>
      <c r="AE8" s="26">
        <v>6</v>
      </c>
    </row>
    <row r="9" spans="1:31" ht="21" thickBot="1">
      <c r="A9" s="46"/>
      <c r="B9" s="62"/>
      <c r="C9" s="47" t="s">
        <v>49</v>
      </c>
      <c r="D9" s="30" t="s">
        <v>50</v>
      </c>
      <c r="E9" s="30">
        <v>78</v>
      </c>
      <c r="F9" s="30">
        <v>202</v>
      </c>
      <c r="G9" s="30"/>
      <c r="H9" s="26">
        <f t="shared" si="0"/>
        <v>66</v>
      </c>
      <c r="I9" s="26">
        <f t="shared" si="1"/>
        <v>172</v>
      </c>
      <c r="J9" s="26" t="s">
        <v>41</v>
      </c>
      <c r="K9" s="30" t="s">
        <v>47</v>
      </c>
      <c r="L9" s="26">
        <v>3</v>
      </c>
      <c r="M9" s="26">
        <v>25</v>
      </c>
      <c r="N9" s="26">
        <v>7.0000000000000007E-2</v>
      </c>
      <c r="O9" s="26" t="s">
        <v>43</v>
      </c>
      <c r="P9" s="26" t="s">
        <v>44</v>
      </c>
      <c r="Q9" s="26">
        <v>120</v>
      </c>
      <c r="R9" s="26">
        <v>480</v>
      </c>
      <c r="S9" s="26">
        <f t="shared" si="2"/>
        <v>600</v>
      </c>
      <c r="T9" s="26">
        <v>4</v>
      </c>
      <c r="U9" s="26">
        <f t="shared" si="3"/>
        <v>3</v>
      </c>
      <c r="V9" s="26" t="s">
        <v>43</v>
      </c>
      <c r="W9" s="26" t="s">
        <v>43</v>
      </c>
      <c r="X9" s="26" t="s">
        <v>43</v>
      </c>
      <c r="Y9" s="26">
        <f t="shared" si="4"/>
        <v>65</v>
      </c>
      <c r="Z9" s="26">
        <v>100</v>
      </c>
      <c r="AA9" s="26">
        <v>0.65</v>
      </c>
      <c r="AB9" s="26">
        <v>18</v>
      </c>
      <c r="AC9" s="26">
        <v>5</v>
      </c>
      <c r="AD9" s="26">
        <v>4</v>
      </c>
      <c r="AE9" s="26">
        <v>6</v>
      </c>
    </row>
    <row r="10" spans="1:31" ht="21" thickBot="1">
      <c r="A10" s="46"/>
      <c r="B10" s="62"/>
      <c r="C10" s="47"/>
      <c r="D10" s="40" t="s">
        <v>51</v>
      </c>
      <c r="E10" s="30">
        <v>78</v>
      </c>
      <c r="F10" s="30">
        <v>202</v>
      </c>
      <c r="G10" s="30"/>
      <c r="H10" s="26">
        <f t="shared" si="0"/>
        <v>66</v>
      </c>
      <c r="I10" s="26">
        <f t="shared" si="1"/>
        <v>172</v>
      </c>
      <c r="J10" s="26" t="s">
        <v>41</v>
      </c>
      <c r="K10" s="30" t="s">
        <v>47</v>
      </c>
      <c r="L10" s="26">
        <v>1</v>
      </c>
      <c r="M10" s="26">
        <v>25</v>
      </c>
      <c r="N10" s="26">
        <v>7.0000000000000007E-2</v>
      </c>
      <c r="O10" s="26" t="s">
        <v>43</v>
      </c>
      <c r="P10" s="26" t="s">
        <v>44</v>
      </c>
      <c r="Q10" s="26">
        <v>120</v>
      </c>
      <c r="R10" s="26">
        <v>480</v>
      </c>
      <c r="S10" s="26">
        <f t="shared" si="2"/>
        <v>600</v>
      </c>
      <c r="T10" s="26">
        <v>4</v>
      </c>
      <c r="U10" s="26">
        <f t="shared" si="3"/>
        <v>3</v>
      </c>
      <c r="V10" s="26" t="s">
        <v>43</v>
      </c>
      <c r="W10" s="26" t="s">
        <v>43</v>
      </c>
      <c r="X10" s="26" t="s">
        <v>43</v>
      </c>
      <c r="Y10" s="26">
        <f t="shared" si="4"/>
        <v>65</v>
      </c>
      <c r="Z10" s="26">
        <v>100</v>
      </c>
      <c r="AA10" s="26">
        <v>0.65</v>
      </c>
      <c r="AB10" s="26">
        <v>18</v>
      </c>
      <c r="AC10" s="26">
        <v>5</v>
      </c>
      <c r="AD10" s="26">
        <v>4</v>
      </c>
      <c r="AE10" s="26">
        <v>6</v>
      </c>
    </row>
    <row r="11" spans="1:31" ht="21" thickBot="1">
      <c r="A11" s="46"/>
      <c r="B11" s="62"/>
      <c r="C11" s="47" t="s">
        <v>52</v>
      </c>
      <c r="D11" s="30" t="s">
        <v>53</v>
      </c>
      <c r="E11" s="30">
        <v>93</v>
      </c>
      <c r="F11" s="30">
        <v>241</v>
      </c>
      <c r="G11" s="30"/>
      <c r="H11" s="26">
        <f t="shared" si="0"/>
        <v>79</v>
      </c>
      <c r="I11" s="26">
        <f t="shared" si="1"/>
        <v>205</v>
      </c>
      <c r="J11" s="26" t="s">
        <v>41</v>
      </c>
      <c r="K11" s="30" t="s">
        <v>47</v>
      </c>
      <c r="L11" s="26">
        <v>5</v>
      </c>
      <c r="M11" s="26">
        <v>25</v>
      </c>
      <c r="N11" s="26">
        <v>7.0000000000000007E-2</v>
      </c>
      <c r="O11" s="26" t="s">
        <v>43</v>
      </c>
      <c r="P11" s="26" t="s">
        <v>44</v>
      </c>
      <c r="Q11" s="26">
        <v>120</v>
      </c>
      <c r="R11" s="26">
        <v>480</v>
      </c>
      <c r="S11" s="26">
        <f t="shared" si="2"/>
        <v>600</v>
      </c>
      <c r="T11" s="26">
        <v>4</v>
      </c>
      <c r="U11" s="26">
        <f t="shared" si="3"/>
        <v>3</v>
      </c>
      <c r="V11" s="26" t="s">
        <v>43</v>
      </c>
      <c r="W11" s="26" t="s">
        <v>43</v>
      </c>
      <c r="X11" s="26" t="s">
        <v>43</v>
      </c>
      <c r="Y11" s="26">
        <f t="shared" si="4"/>
        <v>65</v>
      </c>
      <c r="Z11" s="26">
        <v>100</v>
      </c>
      <c r="AA11" s="26">
        <v>0.65</v>
      </c>
      <c r="AB11" s="26">
        <v>18</v>
      </c>
      <c r="AC11" s="26">
        <v>5</v>
      </c>
      <c r="AD11" s="26">
        <v>4</v>
      </c>
      <c r="AE11" s="26">
        <v>6</v>
      </c>
    </row>
    <row r="12" spans="1:31" ht="21" thickBot="1">
      <c r="A12" s="46"/>
      <c r="B12" s="62"/>
      <c r="C12" s="47"/>
      <c r="D12" s="40" t="s">
        <v>54</v>
      </c>
      <c r="E12" s="30">
        <v>93</v>
      </c>
      <c r="F12" s="30">
        <v>241</v>
      </c>
      <c r="G12" s="30"/>
      <c r="H12" s="26">
        <f t="shared" si="0"/>
        <v>79</v>
      </c>
      <c r="I12" s="26">
        <f t="shared" si="1"/>
        <v>205</v>
      </c>
      <c r="J12" s="26" t="s">
        <v>41</v>
      </c>
      <c r="K12" s="30" t="s">
        <v>47</v>
      </c>
      <c r="L12" s="26">
        <v>3</v>
      </c>
      <c r="M12" s="26">
        <v>25</v>
      </c>
      <c r="N12" s="26">
        <v>7.0000000000000007E-2</v>
      </c>
      <c r="O12" s="26" t="s">
        <v>43</v>
      </c>
      <c r="P12" s="26" t="s">
        <v>44</v>
      </c>
      <c r="Q12" s="26">
        <v>120</v>
      </c>
      <c r="R12" s="26">
        <v>480</v>
      </c>
      <c r="S12" s="26">
        <f t="shared" si="2"/>
        <v>600</v>
      </c>
      <c r="T12" s="26">
        <v>4</v>
      </c>
      <c r="U12" s="26">
        <f t="shared" si="3"/>
        <v>3</v>
      </c>
      <c r="V12" s="26" t="s">
        <v>43</v>
      </c>
      <c r="W12" s="26" t="s">
        <v>43</v>
      </c>
      <c r="X12" s="26" t="s">
        <v>43</v>
      </c>
      <c r="Y12" s="26">
        <f t="shared" si="4"/>
        <v>65</v>
      </c>
      <c r="Z12" s="26">
        <v>100</v>
      </c>
      <c r="AA12" s="26">
        <v>0.65</v>
      </c>
      <c r="AB12" s="26">
        <v>18</v>
      </c>
      <c r="AC12" s="26">
        <v>5</v>
      </c>
      <c r="AD12" s="26">
        <v>4</v>
      </c>
      <c r="AE12" s="26">
        <v>6</v>
      </c>
    </row>
    <row r="13" spans="1:31" ht="21" thickBot="1">
      <c r="A13" s="46"/>
      <c r="B13" s="62" t="s">
        <v>55</v>
      </c>
      <c r="C13" s="26" t="s">
        <v>39</v>
      </c>
      <c r="D13" s="30" t="s">
        <v>56</v>
      </c>
      <c r="E13" s="30">
        <f>$E$14*$G13</f>
        <v>92.4</v>
      </c>
      <c r="F13" s="30">
        <f>$F$14*$G13</f>
        <v>821.7</v>
      </c>
      <c r="G13" s="30">
        <v>1.1000000000000001</v>
      </c>
      <c r="H13" s="26">
        <f t="shared" si="0"/>
        <v>79</v>
      </c>
      <c r="I13" s="26">
        <f t="shared" si="1"/>
        <v>698</v>
      </c>
      <c r="J13" s="26" t="s">
        <v>57</v>
      </c>
      <c r="K13" s="30" t="s">
        <v>42</v>
      </c>
      <c r="L13" s="26">
        <v>0</v>
      </c>
      <c r="M13" s="26">
        <v>60</v>
      </c>
      <c r="N13" s="26">
        <v>0.14000000000000001</v>
      </c>
      <c r="O13" s="26" t="s">
        <v>43</v>
      </c>
      <c r="P13" s="26" t="s">
        <v>44</v>
      </c>
      <c r="Q13" s="26">
        <v>205</v>
      </c>
      <c r="R13" s="26">
        <v>620</v>
      </c>
      <c r="S13" s="26">
        <f t="shared" si="2"/>
        <v>775</v>
      </c>
      <c r="T13" s="26">
        <v>8</v>
      </c>
      <c r="U13" s="26">
        <f t="shared" si="3"/>
        <v>6</v>
      </c>
      <c r="V13" s="26" t="s">
        <v>43</v>
      </c>
      <c r="W13" s="26" t="s">
        <v>43</v>
      </c>
      <c r="X13" s="26" t="s">
        <v>43</v>
      </c>
      <c r="Y13" s="26">
        <f t="shared" si="4"/>
        <v>89.600000000000009</v>
      </c>
      <c r="Z13" s="26">
        <v>160</v>
      </c>
      <c r="AA13" s="26">
        <v>0.56000000000000005</v>
      </c>
      <c r="AB13" s="26">
        <v>15</v>
      </c>
      <c r="AC13" s="26">
        <v>5</v>
      </c>
      <c r="AD13" s="26">
        <v>5</v>
      </c>
      <c r="AE13" s="26">
        <v>9</v>
      </c>
    </row>
    <row r="14" spans="1:31" ht="21" thickBot="1">
      <c r="A14" s="46"/>
      <c r="B14" s="62"/>
      <c r="C14" s="47" t="s">
        <v>45</v>
      </c>
      <c r="D14" s="30" t="s">
        <v>58</v>
      </c>
      <c r="E14" s="30">
        <v>84</v>
      </c>
      <c r="F14" s="30">
        <v>747</v>
      </c>
      <c r="G14" s="30"/>
      <c r="H14" s="26">
        <f t="shared" si="0"/>
        <v>71</v>
      </c>
      <c r="I14" s="26">
        <f t="shared" si="1"/>
        <v>635</v>
      </c>
      <c r="J14" s="26" t="s">
        <v>57</v>
      </c>
      <c r="K14" s="30" t="s">
        <v>59</v>
      </c>
      <c r="L14" s="26">
        <v>1</v>
      </c>
      <c r="M14" s="26">
        <v>105</v>
      </c>
      <c r="N14" s="26">
        <v>0.14000000000000001</v>
      </c>
      <c r="O14" s="26" t="s">
        <v>43</v>
      </c>
      <c r="P14" s="26" t="s">
        <v>44</v>
      </c>
      <c r="Q14" s="26">
        <v>205</v>
      </c>
      <c r="R14" s="26">
        <v>620</v>
      </c>
      <c r="S14" s="26">
        <f t="shared" si="2"/>
        <v>775</v>
      </c>
      <c r="T14" s="26">
        <v>8</v>
      </c>
      <c r="U14" s="26">
        <f t="shared" si="3"/>
        <v>6</v>
      </c>
      <c r="V14" s="26" t="s">
        <v>43</v>
      </c>
      <c r="W14" s="26" t="s">
        <v>43</v>
      </c>
      <c r="X14" s="26" t="s">
        <v>43</v>
      </c>
      <c r="Y14" s="26">
        <f t="shared" si="4"/>
        <v>89.600000000000009</v>
      </c>
      <c r="Z14" s="26">
        <v>160</v>
      </c>
      <c r="AA14" s="26">
        <v>0.56000000000000005</v>
      </c>
      <c r="AB14" s="26">
        <v>15</v>
      </c>
      <c r="AC14" s="26">
        <v>5</v>
      </c>
      <c r="AD14" s="26">
        <v>5</v>
      </c>
      <c r="AE14" s="26">
        <v>9</v>
      </c>
    </row>
    <row r="15" spans="1:31" ht="21" thickBot="1">
      <c r="A15" s="46"/>
      <c r="B15" s="62"/>
      <c r="C15" s="47"/>
      <c r="D15" s="40" t="s">
        <v>60</v>
      </c>
      <c r="E15" s="30">
        <v>84</v>
      </c>
      <c r="F15" s="30">
        <v>747</v>
      </c>
      <c r="G15" s="30"/>
      <c r="H15" s="26">
        <f t="shared" si="0"/>
        <v>71</v>
      </c>
      <c r="I15" s="26">
        <f t="shared" si="1"/>
        <v>635</v>
      </c>
      <c r="J15" s="26" t="s">
        <v>57</v>
      </c>
      <c r="K15" s="30" t="s">
        <v>42</v>
      </c>
      <c r="L15" s="26">
        <v>1</v>
      </c>
      <c r="M15" s="26">
        <v>105</v>
      </c>
      <c r="N15" s="26">
        <v>0.14000000000000001</v>
      </c>
      <c r="O15" s="26" t="s">
        <v>43</v>
      </c>
      <c r="P15" s="26" t="s">
        <v>44</v>
      </c>
      <c r="Q15" s="26">
        <v>205</v>
      </c>
      <c r="R15" s="26">
        <v>620</v>
      </c>
      <c r="S15" s="26">
        <f t="shared" si="2"/>
        <v>775</v>
      </c>
      <c r="T15" s="26">
        <v>8</v>
      </c>
      <c r="U15" s="26">
        <f t="shared" si="3"/>
        <v>6</v>
      </c>
      <c r="V15" s="26" t="s">
        <v>43</v>
      </c>
      <c r="W15" s="26" t="s">
        <v>43</v>
      </c>
      <c r="X15" s="26" t="s">
        <v>43</v>
      </c>
      <c r="Y15" s="26">
        <f t="shared" si="4"/>
        <v>89.600000000000009</v>
      </c>
      <c r="Z15" s="26">
        <v>160</v>
      </c>
      <c r="AA15" s="26">
        <v>0.56000000000000005</v>
      </c>
      <c r="AB15" s="26">
        <v>15</v>
      </c>
      <c r="AC15" s="26">
        <v>5</v>
      </c>
      <c r="AD15" s="26">
        <v>5</v>
      </c>
      <c r="AE15" s="26">
        <v>9</v>
      </c>
    </row>
    <row r="16" spans="1:31" ht="21" thickBot="1">
      <c r="A16" s="46"/>
      <c r="B16" s="62"/>
      <c r="C16" s="47" t="s">
        <v>49</v>
      </c>
      <c r="D16" s="30" t="s">
        <v>61</v>
      </c>
      <c r="E16" s="30">
        <v>105</v>
      </c>
      <c r="F16" s="30">
        <v>896</v>
      </c>
      <c r="G16" s="30"/>
      <c r="H16" s="26">
        <f t="shared" si="0"/>
        <v>89</v>
      </c>
      <c r="I16" s="26">
        <f t="shared" si="1"/>
        <v>762</v>
      </c>
      <c r="J16" s="26" t="s">
        <v>57</v>
      </c>
      <c r="K16" s="30" t="s">
        <v>59</v>
      </c>
      <c r="L16" s="26">
        <v>3</v>
      </c>
      <c r="M16" s="26">
        <v>105</v>
      </c>
      <c r="N16" s="26">
        <v>0.14000000000000001</v>
      </c>
      <c r="O16" s="26" t="s">
        <v>43</v>
      </c>
      <c r="P16" s="26" t="s">
        <v>44</v>
      </c>
      <c r="Q16" s="26">
        <v>205</v>
      </c>
      <c r="R16" s="26">
        <v>620</v>
      </c>
      <c r="S16" s="26">
        <f t="shared" si="2"/>
        <v>775</v>
      </c>
      <c r="T16" s="26">
        <v>8</v>
      </c>
      <c r="U16" s="26">
        <f t="shared" si="3"/>
        <v>6</v>
      </c>
      <c r="V16" s="26" t="s">
        <v>43</v>
      </c>
      <c r="W16" s="26" t="s">
        <v>43</v>
      </c>
      <c r="X16" s="26" t="s">
        <v>43</v>
      </c>
      <c r="Y16" s="26">
        <f t="shared" si="4"/>
        <v>89.600000000000009</v>
      </c>
      <c r="Z16" s="26">
        <v>160</v>
      </c>
      <c r="AA16" s="26">
        <v>0.56000000000000005</v>
      </c>
      <c r="AB16" s="26">
        <v>15</v>
      </c>
      <c r="AC16" s="26">
        <v>5</v>
      </c>
      <c r="AD16" s="26">
        <v>5</v>
      </c>
      <c r="AE16" s="26">
        <v>9</v>
      </c>
    </row>
    <row r="17" spans="1:31" ht="21" thickBot="1">
      <c r="A17" s="46"/>
      <c r="B17" s="62"/>
      <c r="C17" s="47"/>
      <c r="D17" s="40" t="s">
        <v>62</v>
      </c>
      <c r="E17" s="30">
        <v>105</v>
      </c>
      <c r="F17" s="30">
        <v>896</v>
      </c>
      <c r="G17" s="30"/>
      <c r="H17" s="26">
        <f t="shared" si="0"/>
        <v>89</v>
      </c>
      <c r="I17" s="26">
        <f t="shared" si="1"/>
        <v>762</v>
      </c>
      <c r="J17" s="26" t="s">
        <v>57</v>
      </c>
      <c r="K17" s="30" t="s">
        <v>59</v>
      </c>
      <c r="L17" s="26">
        <v>3</v>
      </c>
      <c r="M17" s="26">
        <v>105</v>
      </c>
      <c r="N17" s="26">
        <v>0.14000000000000001</v>
      </c>
      <c r="O17" s="26" t="s">
        <v>43</v>
      </c>
      <c r="P17" s="26" t="s">
        <v>44</v>
      </c>
      <c r="Q17" s="26">
        <v>205</v>
      </c>
      <c r="R17" s="26">
        <v>620</v>
      </c>
      <c r="S17" s="26">
        <f t="shared" si="2"/>
        <v>775</v>
      </c>
      <c r="T17" s="26">
        <v>8</v>
      </c>
      <c r="U17" s="26">
        <f t="shared" si="3"/>
        <v>6</v>
      </c>
      <c r="V17" s="26" t="s">
        <v>43</v>
      </c>
      <c r="W17" s="26" t="s">
        <v>43</v>
      </c>
      <c r="X17" s="26" t="s">
        <v>43</v>
      </c>
      <c r="Y17" s="26">
        <f t="shared" si="4"/>
        <v>89.600000000000009</v>
      </c>
      <c r="Z17" s="26">
        <v>160</v>
      </c>
      <c r="AA17" s="26">
        <v>0.56000000000000005</v>
      </c>
      <c r="AB17" s="26">
        <v>15</v>
      </c>
      <c r="AC17" s="26">
        <v>5</v>
      </c>
      <c r="AD17" s="26">
        <v>5</v>
      </c>
      <c r="AE17" s="26">
        <v>9</v>
      </c>
    </row>
    <row r="18" spans="1:31" ht="21" thickBot="1">
      <c r="A18" s="46"/>
      <c r="B18" s="62"/>
      <c r="C18" s="47" t="s">
        <v>52</v>
      </c>
      <c r="D18" s="30" t="s">
        <v>63</v>
      </c>
      <c r="E18" s="30">
        <v>126</v>
      </c>
      <c r="F18" s="30">
        <v>1071</v>
      </c>
      <c r="G18" s="30"/>
      <c r="H18" s="26">
        <f t="shared" si="0"/>
        <v>107</v>
      </c>
      <c r="I18" s="26">
        <f t="shared" si="1"/>
        <v>910</v>
      </c>
      <c r="J18" s="26" t="s">
        <v>57</v>
      </c>
      <c r="K18" s="30" t="s">
        <v>59</v>
      </c>
      <c r="L18" s="26">
        <v>5</v>
      </c>
      <c r="M18" s="26">
        <v>105</v>
      </c>
      <c r="N18" s="26">
        <v>0.14000000000000001</v>
      </c>
      <c r="O18" s="26" t="s">
        <v>43</v>
      </c>
      <c r="P18" s="26" t="s">
        <v>44</v>
      </c>
      <c r="Q18" s="26">
        <v>205</v>
      </c>
      <c r="R18" s="26">
        <v>620</v>
      </c>
      <c r="S18" s="26">
        <f t="shared" si="2"/>
        <v>775</v>
      </c>
      <c r="T18" s="26">
        <v>8</v>
      </c>
      <c r="U18" s="26">
        <f t="shared" si="3"/>
        <v>6</v>
      </c>
      <c r="V18" s="26" t="s">
        <v>43</v>
      </c>
      <c r="W18" s="26" t="s">
        <v>43</v>
      </c>
      <c r="X18" s="26" t="s">
        <v>43</v>
      </c>
      <c r="Y18" s="26">
        <f t="shared" si="4"/>
        <v>89.600000000000009</v>
      </c>
      <c r="Z18" s="26">
        <v>160</v>
      </c>
      <c r="AA18" s="26">
        <v>0.56000000000000005</v>
      </c>
      <c r="AB18" s="26">
        <v>15</v>
      </c>
      <c r="AC18" s="26">
        <v>5</v>
      </c>
      <c r="AD18" s="26">
        <v>5</v>
      </c>
      <c r="AE18" s="26">
        <v>9</v>
      </c>
    </row>
    <row r="19" spans="1:31" ht="21" thickBot="1">
      <c r="A19" s="46"/>
      <c r="B19" s="62"/>
      <c r="C19" s="47"/>
      <c r="D19" s="40" t="s">
        <v>64</v>
      </c>
      <c r="E19" s="30">
        <v>126</v>
      </c>
      <c r="F19" s="30">
        <v>1071</v>
      </c>
      <c r="G19" s="30"/>
      <c r="H19" s="26">
        <f t="shared" si="0"/>
        <v>107</v>
      </c>
      <c r="I19" s="26">
        <f t="shared" si="1"/>
        <v>910</v>
      </c>
      <c r="J19" s="26" t="s">
        <v>57</v>
      </c>
      <c r="K19" s="30" t="s">
        <v>59</v>
      </c>
      <c r="L19" s="26">
        <v>3</v>
      </c>
      <c r="M19" s="26">
        <v>105</v>
      </c>
      <c r="N19" s="26">
        <v>0.14000000000000001</v>
      </c>
      <c r="O19" s="26" t="s">
        <v>43</v>
      </c>
      <c r="P19" s="26" t="s">
        <v>44</v>
      </c>
      <c r="Q19" s="26">
        <v>205</v>
      </c>
      <c r="R19" s="26">
        <v>620</v>
      </c>
      <c r="S19" s="26">
        <f t="shared" si="2"/>
        <v>775</v>
      </c>
      <c r="T19" s="26">
        <v>8</v>
      </c>
      <c r="U19" s="26">
        <f t="shared" si="3"/>
        <v>6</v>
      </c>
      <c r="V19" s="26" t="s">
        <v>43</v>
      </c>
      <c r="W19" s="26" t="s">
        <v>43</v>
      </c>
      <c r="X19" s="26" t="s">
        <v>43</v>
      </c>
      <c r="Y19" s="26">
        <f t="shared" si="4"/>
        <v>89.600000000000009</v>
      </c>
      <c r="Z19" s="26">
        <v>160</v>
      </c>
      <c r="AA19" s="26">
        <v>0.56000000000000005</v>
      </c>
      <c r="AB19" s="26">
        <v>15</v>
      </c>
      <c r="AC19" s="26">
        <v>5</v>
      </c>
      <c r="AD19" s="26">
        <v>5</v>
      </c>
      <c r="AE19" s="26">
        <v>9</v>
      </c>
    </row>
    <row r="20" spans="1:31" ht="21" thickBot="1">
      <c r="A20" s="46" t="s">
        <v>65</v>
      </c>
      <c r="B20" s="62" t="s">
        <v>38</v>
      </c>
      <c r="C20" s="26" t="s">
        <v>39</v>
      </c>
      <c r="D20" s="30" t="s">
        <v>66</v>
      </c>
      <c r="E20" s="30">
        <f>$E$21*$G20</f>
        <v>85.800000000000011</v>
      </c>
      <c r="F20" s="30">
        <f>$F$21*$G20</f>
        <v>128.70000000000002</v>
      </c>
      <c r="G20" s="30">
        <v>1.1000000000000001</v>
      </c>
      <c r="H20" s="26">
        <f t="shared" si="0"/>
        <v>73</v>
      </c>
      <c r="I20" s="26">
        <f t="shared" si="1"/>
        <v>109</v>
      </c>
      <c r="J20" s="26" t="s">
        <v>41</v>
      </c>
      <c r="K20" s="30" t="s">
        <v>42</v>
      </c>
      <c r="L20" s="26">
        <v>0</v>
      </c>
      <c r="M20" s="26">
        <v>235</v>
      </c>
      <c r="N20" s="26">
        <v>0.4</v>
      </c>
      <c r="O20" s="26">
        <v>0.65</v>
      </c>
      <c r="P20" s="26" t="s">
        <v>67</v>
      </c>
      <c r="Q20" s="26">
        <v>24</v>
      </c>
      <c r="R20" s="26">
        <v>72</v>
      </c>
      <c r="S20" s="26">
        <f t="shared" si="2"/>
        <v>90</v>
      </c>
      <c r="T20" s="26">
        <v>4</v>
      </c>
      <c r="U20" s="26">
        <f t="shared" si="3"/>
        <v>3</v>
      </c>
      <c r="V20" s="26">
        <v>235</v>
      </c>
      <c r="W20" s="26">
        <v>75</v>
      </c>
      <c r="X20" s="26">
        <v>65</v>
      </c>
      <c r="Y20" s="26">
        <f t="shared" si="4"/>
        <v>300</v>
      </c>
      <c r="Z20" s="26">
        <v>300</v>
      </c>
      <c r="AA20" s="26">
        <v>1</v>
      </c>
      <c r="AB20" s="26">
        <v>10</v>
      </c>
      <c r="AC20" s="26">
        <v>5</v>
      </c>
      <c r="AD20" s="26">
        <v>5</v>
      </c>
      <c r="AE20" s="26">
        <v>8</v>
      </c>
    </row>
    <row r="21" spans="1:31" ht="21" thickBot="1">
      <c r="A21" s="46"/>
      <c r="B21" s="62"/>
      <c r="C21" s="47" t="s">
        <v>45</v>
      </c>
      <c r="D21" s="30" t="s">
        <v>68</v>
      </c>
      <c r="E21" s="30">
        <v>78</v>
      </c>
      <c r="F21" s="30">
        <v>117</v>
      </c>
      <c r="G21" s="30"/>
      <c r="H21" s="26">
        <f t="shared" si="0"/>
        <v>66</v>
      </c>
      <c r="I21" s="26">
        <f t="shared" si="1"/>
        <v>99</v>
      </c>
      <c r="J21" s="26" t="s">
        <v>41</v>
      </c>
      <c r="K21" s="30" t="s">
        <v>69</v>
      </c>
      <c r="L21" s="26">
        <v>1</v>
      </c>
      <c r="M21" s="26">
        <v>235</v>
      </c>
      <c r="N21" s="26">
        <v>0.4</v>
      </c>
      <c r="O21" s="26">
        <v>0.65</v>
      </c>
      <c r="P21" s="26" t="s">
        <v>67</v>
      </c>
      <c r="Q21" s="26">
        <v>24</v>
      </c>
      <c r="R21" s="26">
        <v>72</v>
      </c>
      <c r="S21" s="26">
        <f t="shared" si="2"/>
        <v>90</v>
      </c>
      <c r="T21" s="26">
        <v>4</v>
      </c>
      <c r="U21" s="26">
        <f t="shared" si="3"/>
        <v>3</v>
      </c>
      <c r="V21" s="26">
        <v>235</v>
      </c>
      <c r="W21" s="26">
        <v>75</v>
      </c>
      <c r="X21" s="26">
        <v>65</v>
      </c>
      <c r="Y21" s="26">
        <f t="shared" si="4"/>
        <v>300</v>
      </c>
      <c r="Z21" s="26">
        <v>300</v>
      </c>
      <c r="AA21" s="26">
        <v>1</v>
      </c>
      <c r="AB21" s="26">
        <v>10</v>
      </c>
      <c r="AC21" s="26">
        <v>5</v>
      </c>
      <c r="AD21" s="26">
        <v>5</v>
      </c>
      <c r="AE21" s="26">
        <v>8</v>
      </c>
    </row>
    <row r="22" spans="1:31" ht="21" thickBot="1">
      <c r="A22" s="46"/>
      <c r="B22" s="62"/>
      <c r="C22" s="47"/>
      <c r="D22" s="40" t="s">
        <v>70</v>
      </c>
      <c r="E22" s="30">
        <v>78</v>
      </c>
      <c r="F22" s="30">
        <v>117</v>
      </c>
      <c r="G22" s="30"/>
      <c r="H22" s="26">
        <f t="shared" si="0"/>
        <v>66</v>
      </c>
      <c r="I22" s="26">
        <f t="shared" si="1"/>
        <v>99</v>
      </c>
      <c r="J22" s="26" t="s">
        <v>41</v>
      </c>
      <c r="K22" s="30" t="s">
        <v>42</v>
      </c>
      <c r="L22" s="26">
        <v>0</v>
      </c>
      <c r="M22" s="26">
        <v>235</v>
      </c>
      <c r="N22" s="26">
        <v>0.4</v>
      </c>
      <c r="O22" s="26">
        <v>0.65</v>
      </c>
      <c r="P22" s="26" t="s">
        <v>67</v>
      </c>
      <c r="Q22" s="26">
        <v>24</v>
      </c>
      <c r="R22" s="26">
        <v>72</v>
      </c>
      <c r="S22" s="26">
        <f t="shared" si="2"/>
        <v>90</v>
      </c>
      <c r="T22" s="26">
        <v>4</v>
      </c>
      <c r="U22" s="26">
        <f t="shared" si="3"/>
        <v>3</v>
      </c>
      <c r="V22" s="26">
        <v>235</v>
      </c>
      <c r="W22" s="26">
        <v>75</v>
      </c>
      <c r="X22" s="26">
        <v>65</v>
      </c>
      <c r="Y22" s="26">
        <f t="shared" si="4"/>
        <v>300</v>
      </c>
      <c r="Z22" s="26">
        <v>300</v>
      </c>
      <c r="AA22" s="26">
        <v>1</v>
      </c>
      <c r="AB22" s="26">
        <v>10</v>
      </c>
      <c r="AC22" s="26">
        <v>5</v>
      </c>
      <c r="AD22" s="26">
        <v>5</v>
      </c>
      <c r="AE22" s="26">
        <v>8</v>
      </c>
    </row>
    <row r="23" spans="1:31" ht="21" thickBot="1">
      <c r="A23" s="46"/>
      <c r="B23" s="62"/>
      <c r="C23" s="47" t="s">
        <v>49</v>
      </c>
      <c r="D23" s="30" t="s">
        <v>71</v>
      </c>
      <c r="E23" s="30">
        <v>98</v>
      </c>
      <c r="F23" s="30">
        <v>144</v>
      </c>
      <c r="G23" s="30"/>
      <c r="H23" s="26">
        <f t="shared" si="0"/>
        <v>83</v>
      </c>
      <c r="I23" s="26">
        <f t="shared" si="1"/>
        <v>122</v>
      </c>
      <c r="J23" s="26" t="s">
        <v>41</v>
      </c>
      <c r="K23" s="30" t="s">
        <v>69</v>
      </c>
      <c r="L23" s="26">
        <v>3</v>
      </c>
      <c r="M23" s="26">
        <v>282</v>
      </c>
      <c r="N23" s="26">
        <v>0.4</v>
      </c>
      <c r="O23" s="26">
        <v>0.65</v>
      </c>
      <c r="P23" s="26" t="s">
        <v>67</v>
      </c>
      <c r="Q23" s="26">
        <v>24</v>
      </c>
      <c r="R23" s="26">
        <v>72</v>
      </c>
      <c r="S23" s="26">
        <f t="shared" si="2"/>
        <v>90</v>
      </c>
      <c r="T23" s="26">
        <v>4</v>
      </c>
      <c r="U23" s="26">
        <f t="shared" si="3"/>
        <v>3</v>
      </c>
      <c r="V23" s="26">
        <v>282</v>
      </c>
      <c r="W23" s="26">
        <v>90</v>
      </c>
      <c r="X23" s="26">
        <v>65</v>
      </c>
      <c r="Y23" s="26">
        <f t="shared" si="4"/>
        <v>300</v>
      </c>
      <c r="Z23" s="26">
        <v>300</v>
      </c>
      <c r="AA23" s="26">
        <v>1</v>
      </c>
      <c r="AB23" s="26">
        <v>10</v>
      </c>
      <c r="AC23" s="26">
        <v>5</v>
      </c>
      <c r="AD23" s="26">
        <v>5</v>
      </c>
      <c r="AE23" s="26">
        <v>8</v>
      </c>
    </row>
    <row r="24" spans="1:31" ht="21" thickBot="1">
      <c r="A24" s="46"/>
      <c r="B24" s="62"/>
      <c r="C24" s="47"/>
      <c r="D24" s="40" t="s">
        <v>72</v>
      </c>
      <c r="E24" s="30">
        <v>98</v>
      </c>
      <c r="F24" s="30">
        <v>144</v>
      </c>
      <c r="G24" s="30"/>
      <c r="H24" s="26">
        <f t="shared" si="0"/>
        <v>83</v>
      </c>
      <c r="I24" s="26">
        <f t="shared" si="1"/>
        <v>122</v>
      </c>
      <c r="J24" s="26" t="s">
        <v>41</v>
      </c>
      <c r="K24" s="30" t="s">
        <v>69</v>
      </c>
      <c r="L24" s="26">
        <v>1</v>
      </c>
      <c r="M24" s="26">
        <v>282</v>
      </c>
      <c r="N24" s="26">
        <v>0.4</v>
      </c>
      <c r="O24" s="26">
        <v>0.65</v>
      </c>
      <c r="P24" s="26" t="s">
        <v>67</v>
      </c>
      <c r="Q24" s="26">
        <v>24</v>
      </c>
      <c r="R24" s="26">
        <v>72</v>
      </c>
      <c r="S24" s="26">
        <f t="shared" si="2"/>
        <v>90</v>
      </c>
      <c r="T24" s="26">
        <v>4</v>
      </c>
      <c r="U24" s="26">
        <f t="shared" si="3"/>
        <v>3</v>
      </c>
      <c r="V24" s="26">
        <v>282</v>
      </c>
      <c r="W24" s="26">
        <v>90</v>
      </c>
      <c r="X24" s="26">
        <v>65</v>
      </c>
      <c r="Y24" s="26">
        <f t="shared" si="4"/>
        <v>300</v>
      </c>
      <c r="Z24" s="26">
        <v>300</v>
      </c>
      <c r="AA24" s="26">
        <v>1</v>
      </c>
      <c r="AB24" s="26">
        <v>10</v>
      </c>
      <c r="AC24" s="26">
        <v>5</v>
      </c>
      <c r="AD24" s="26">
        <v>5</v>
      </c>
      <c r="AE24" s="26">
        <v>8</v>
      </c>
    </row>
    <row r="25" spans="1:31" ht="21" thickBot="1">
      <c r="A25" s="46"/>
      <c r="B25" s="62"/>
      <c r="C25" s="47" t="s">
        <v>52</v>
      </c>
      <c r="D25" s="30" t="s">
        <v>73</v>
      </c>
      <c r="E25" s="30">
        <v>119</v>
      </c>
      <c r="F25" s="30">
        <v>176</v>
      </c>
      <c r="G25" s="30"/>
      <c r="H25" s="26">
        <f t="shared" si="0"/>
        <v>101</v>
      </c>
      <c r="I25" s="26">
        <f t="shared" si="1"/>
        <v>150</v>
      </c>
      <c r="J25" s="26" t="s">
        <v>41</v>
      </c>
      <c r="K25" s="30" t="s">
        <v>69</v>
      </c>
      <c r="L25" s="26">
        <v>5</v>
      </c>
      <c r="M25" s="26">
        <v>305.5</v>
      </c>
      <c r="N25" s="26">
        <v>0.4</v>
      </c>
      <c r="O25" s="26">
        <v>0.65</v>
      </c>
      <c r="P25" s="26" t="s">
        <v>67</v>
      </c>
      <c r="Q25" s="26">
        <v>24</v>
      </c>
      <c r="R25" s="26">
        <v>72</v>
      </c>
      <c r="S25" s="26">
        <f t="shared" si="2"/>
        <v>90</v>
      </c>
      <c r="T25" s="26">
        <v>4</v>
      </c>
      <c r="U25" s="26">
        <f t="shared" si="3"/>
        <v>3</v>
      </c>
      <c r="V25" s="26">
        <v>305.5</v>
      </c>
      <c r="W25" s="26">
        <v>97.5</v>
      </c>
      <c r="X25" s="26">
        <v>65</v>
      </c>
      <c r="Y25" s="26">
        <f t="shared" si="4"/>
        <v>300</v>
      </c>
      <c r="Z25" s="26">
        <v>300</v>
      </c>
      <c r="AA25" s="26">
        <v>1</v>
      </c>
      <c r="AB25" s="26">
        <v>10</v>
      </c>
      <c r="AC25" s="26">
        <v>5</v>
      </c>
      <c r="AD25" s="26">
        <v>5</v>
      </c>
      <c r="AE25" s="26">
        <v>8</v>
      </c>
    </row>
    <row r="26" spans="1:31" ht="21" thickBot="1">
      <c r="A26" s="46"/>
      <c r="B26" s="62"/>
      <c r="C26" s="47"/>
      <c r="D26" s="40" t="s">
        <v>74</v>
      </c>
      <c r="E26" s="30">
        <v>119</v>
      </c>
      <c r="F26" s="30">
        <v>176</v>
      </c>
      <c r="G26" s="30"/>
      <c r="H26" s="26">
        <f t="shared" si="0"/>
        <v>101</v>
      </c>
      <c r="I26" s="26">
        <f t="shared" si="1"/>
        <v>150</v>
      </c>
      <c r="J26" s="26" t="s">
        <v>41</v>
      </c>
      <c r="K26" s="30" t="s">
        <v>69</v>
      </c>
      <c r="L26" s="26">
        <v>3</v>
      </c>
      <c r="M26" s="26">
        <v>305.5</v>
      </c>
      <c r="N26" s="26">
        <v>0.4</v>
      </c>
      <c r="O26" s="26">
        <v>0.65</v>
      </c>
      <c r="P26" s="26" t="s">
        <v>67</v>
      </c>
      <c r="Q26" s="26">
        <v>24</v>
      </c>
      <c r="R26" s="26">
        <v>72</v>
      </c>
      <c r="S26" s="26">
        <f t="shared" si="2"/>
        <v>90</v>
      </c>
      <c r="T26" s="26">
        <v>4</v>
      </c>
      <c r="U26" s="26">
        <f t="shared" si="3"/>
        <v>3</v>
      </c>
      <c r="V26" s="26">
        <v>305.5</v>
      </c>
      <c r="W26" s="26">
        <v>97.5</v>
      </c>
      <c r="X26" s="26">
        <v>65</v>
      </c>
      <c r="Y26" s="26">
        <f t="shared" si="4"/>
        <v>300</v>
      </c>
      <c r="Z26" s="26">
        <v>300</v>
      </c>
      <c r="AA26" s="26">
        <v>1</v>
      </c>
      <c r="AB26" s="26">
        <v>10</v>
      </c>
      <c r="AC26" s="26">
        <v>5</v>
      </c>
      <c r="AD26" s="26">
        <v>5</v>
      </c>
      <c r="AE26" s="26">
        <v>8</v>
      </c>
    </row>
    <row r="27" spans="1:31" ht="21" thickBot="1">
      <c r="A27" s="46"/>
      <c r="B27" s="62" t="s">
        <v>55</v>
      </c>
      <c r="C27" s="26" t="s">
        <v>39</v>
      </c>
      <c r="D27" s="30" t="s">
        <v>75</v>
      </c>
      <c r="E27" s="30">
        <f>$E$28*$G27</f>
        <v>141.9</v>
      </c>
      <c r="F27" s="30">
        <f>$F$28*$G27</f>
        <v>599.5</v>
      </c>
      <c r="G27" s="30">
        <v>1.1000000000000001</v>
      </c>
      <c r="H27" s="26">
        <f t="shared" si="0"/>
        <v>121</v>
      </c>
      <c r="I27" s="26">
        <f t="shared" si="1"/>
        <v>510</v>
      </c>
      <c r="J27" s="26" t="s">
        <v>57</v>
      </c>
      <c r="K27" s="30" t="s">
        <v>42</v>
      </c>
      <c r="L27" s="26">
        <v>0</v>
      </c>
      <c r="M27" s="26">
        <v>1450</v>
      </c>
      <c r="N27" s="26">
        <v>2</v>
      </c>
      <c r="O27" s="26">
        <v>0.35</v>
      </c>
      <c r="P27" s="26" t="s">
        <v>67</v>
      </c>
      <c r="Q27" s="26">
        <v>24</v>
      </c>
      <c r="R27" s="26">
        <v>72</v>
      </c>
      <c r="S27" s="26">
        <f t="shared" si="2"/>
        <v>90</v>
      </c>
      <c r="T27" s="26">
        <v>8</v>
      </c>
      <c r="U27" s="26">
        <f t="shared" si="3"/>
        <v>6</v>
      </c>
      <c r="V27" s="26">
        <v>1450</v>
      </c>
      <c r="W27" s="26">
        <v>180</v>
      </c>
      <c r="X27" s="26">
        <v>200</v>
      </c>
      <c r="Y27" s="26">
        <v>600</v>
      </c>
      <c r="Z27" s="26">
        <v>600</v>
      </c>
      <c r="AA27" s="26">
        <v>1</v>
      </c>
      <c r="AB27" s="26">
        <v>6</v>
      </c>
      <c r="AC27" s="26">
        <v>5</v>
      </c>
      <c r="AD27" s="26">
        <v>7</v>
      </c>
      <c r="AE27" s="26">
        <v>12</v>
      </c>
    </row>
    <row r="28" spans="1:31" ht="21" thickBot="1">
      <c r="A28" s="46"/>
      <c r="B28" s="62"/>
      <c r="C28" s="47" t="s">
        <v>45</v>
      </c>
      <c r="D28" s="30" t="s">
        <v>76</v>
      </c>
      <c r="E28" s="30">
        <v>129</v>
      </c>
      <c r="F28" s="30">
        <v>545</v>
      </c>
      <c r="G28" s="30"/>
      <c r="H28" s="26">
        <f t="shared" si="0"/>
        <v>110</v>
      </c>
      <c r="I28" s="26">
        <f t="shared" si="1"/>
        <v>463</v>
      </c>
      <c r="J28" s="26" t="s">
        <v>57</v>
      </c>
      <c r="K28" s="30" t="s">
        <v>77</v>
      </c>
      <c r="L28" s="26">
        <v>1</v>
      </c>
      <c r="M28" s="26">
        <v>1450</v>
      </c>
      <c r="N28" s="26">
        <v>2</v>
      </c>
      <c r="O28" s="26">
        <v>0.35</v>
      </c>
      <c r="P28" s="26" t="s">
        <v>67</v>
      </c>
      <c r="Q28" s="26">
        <v>9</v>
      </c>
      <c r="R28" s="26">
        <v>63</v>
      </c>
      <c r="S28" s="26">
        <f t="shared" si="2"/>
        <v>78.75</v>
      </c>
      <c r="T28" s="26">
        <v>8</v>
      </c>
      <c r="U28" s="26">
        <f t="shared" si="3"/>
        <v>6</v>
      </c>
      <c r="V28" s="26">
        <v>1450</v>
      </c>
      <c r="W28" s="26">
        <v>180</v>
      </c>
      <c r="X28" s="26">
        <v>200</v>
      </c>
      <c r="Y28" s="26">
        <f t="shared" si="4"/>
        <v>600</v>
      </c>
      <c r="Z28" s="26">
        <v>600</v>
      </c>
      <c r="AA28" s="26">
        <v>1</v>
      </c>
      <c r="AB28" s="26">
        <v>6</v>
      </c>
      <c r="AC28" s="26">
        <v>5</v>
      </c>
      <c r="AD28" s="26">
        <v>7</v>
      </c>
      <c r="AE28" s="26">
        <v>12</v>
      </c>
    </row>
    <row r="29" spans="1:31" ht="21" thickBot="1">
      <c r="A29" s="46"/>
      <c r="B29" s="62"/>
      <c r="C29" s="47"/>
      <c r="D29" s="40" t="s">
        <v>78</v>
      </c>
      <c r="E29" s="30">
        <v>129</v>
      </c>
      <c r="F29" s="30">
        <v>545</v>
      </c>
      <c r="G29" s="30"/>
      <c r="H29" s="26">
        <f t="shared" si="0"/>
        <v>110</v>
      </c>
      <c r="I29" s="26">
        <f t="shared" si="1"/>
        <v>463</v>
      </c>
      <c r="J29" s="26" t="s">
        <v>57</v>
      </c>
      <c r="K29" s="30" t="s">
        <v>42</v>
      </c>
      <c r="L29" s="26">
        <v>0</v>
      </c>
      <c r="M29" s="26">
        <v>1450</v>
      </c>
      <c r="N29" s="26">
        <v>2</v>
      </c>
      <c r="O29" s="26">
        <v>0.35</v>
      </c>
      <c r="P29" s="26" t="s">
        <v>67</v>
      </c>
      <c r="Q29" s="26">
        <v>9</v>
      </c>
      <c r="R29" s="26">
        <v>63</v>
      </c>
      <c r="S29" s="26">
        <f t="shared" si="2"/>
        <v>78.75</v>
      </c>
      <c r="T29" s="26">
        <v>8</v>
      </c>
      <c r="U29" s="26">
        <f t="shared" si="3"/>
        <v>6</v>
      </c>
      <c r="V29" s="26">
        <v>1450</v>
      </c>
      <c r="W29" s="26">
        <v>180</v>
      </c>
      <c r="X29" s="26">
        <v>200</v>
      </c>
      <c r="Y29" s="26">
        <f t="shared" si="4"/>
        <v>600</v>
      </c>
      <c r="Z29" s="26">
        <v>600</v>
      </c>
      <c r="AA29" s="26">
        <v>1</v>
      </c>
      <c r="AB29" s="26">
        <v>6</v>
      </c>
      <c r="AC29" s="26">
        <v>5</v>
      </c>
      <c r="AD29" s="26">
        <v>7</v>
      </c>
      <c r="AE29" s="26">
        <v>12</v>
      </c>
    </row>
    <row r="30" spans="1:31" ht="21" thickBot="1">
      <c r="A30" s="46"/>
      <c r="B30" s="62"/>
      <c r="C30" s="47" t="s">
        <v>49</v>
      </c>
      <c r="D30" s="30" t="s">
        <v>79</v>
      </c>
      <c r="E30" s="30">
        <v>163</v>
      </c>
      <c r="F30" s="30">
        <v>670</v>
      </c>
      <c r="G30" s="30"/>
      <c r="H30" s="26">
        <f t="shared" si="0"/>
        <v>139</v>
      </c>
      <c r="I30" s="26">
        <f t="shared" si="1"/>
        <v>570</v>
      </c>
      <c r="J30" s="26" t="s">
        <v>57</v>
      </c>
      <c r="K30" s="30" t="s">
        <v>77</v>
      </c>
      <c r="L30" s="26">
        <v>3</v>
      </c>
      <c r="M30" s="26">
        <v>1667.5</v>
      </c>
      <c r="N30" s="26">
        <v>2</v>
      </c>
      <c r="O30" s="26">
        <v>0.35</v>
      </c>
      <c r="P30" s="26" t="s">
        <v>67</v>
      </c>
      <c r="Q30" s="26">
        <v>9</v>
      </c>
      <c r="R30" s="26">
        <v>63</v>
      </c>
      <c r="S30" s="26">
        <f t="shared" si="2"/>
        <v>78.75</v>
      </c>
      <c r="T30" s="26">
        <v>8</v>
      </c>
      <c r="U30" s="26">
        <f t="shared" si="3"/>
        <v>6</v>
      </c>
      <c r="V30" s="26">
        <v>1667.5</v>
      </c>
      <c r="W30" s="26">
        <v>207</v>
      </c>
      <c r="X30" s="26">
        <v>200</v>
      </c>
      <c r="Y30" s="26">
        <f t="shared" si="4"/>
        <v>600</v>
      </c>
      <c r="Z30" s="26">
        <v>600</v>
      </c>
      <c r="AA30" s="26">
        <v>1</v>
      </c>
      <c r="AB30" s="26">
        <v>6</v>
      </c>
      <c r="AC30" s="26">
        <v>5</v>
      </c>
      <c r="AD30" s="26">
        <v>7</v>
      </c>
      <c r="AE30" s="26">
        <v>12</v>
      </c>
    </row>
    <row r="31" spans="1:31" ht="21" thickBot="1">
      <c r="A31" s="46"/>
      <c r="B31" s="62"/>
      <c r="C31" s="47"/>
      <c r="D31" s="40" t="s">
        <v>80</v>
      </c>
      <c r="E31" s="30">
        <v>163</v>
      </c>
      <c r="F31" s="30">
        <v>670</v>
      </c>
      <c r="G31" s="30"/>
      <c r="H31" s="26">
        <f t="shared" si="0"/>
        <v>139</v>
      </c>
      <c r="I31" s="26">
        <f t="shared" si="1"/>
        <v>570</v>
      </c>
      <c r="J31" s="26" t="s">
        <v>57</v>
      </c>
      <c r="K31" s="30" t="s">
        <v>77</v>
      </c>
      <c r="L31" s="26">
        <v>1</v>
      </c>
      <c r="M31" s="26">
        <v>1667.5</v>
      </c>
      <c r="N31" s="26">
        <v>2</v>
      </c>
      <c r="O31" s="26">
        <v>0.35</v>
      </c>
      <c r="P31" s="26" t="s">
        <v>67</v>
      </c>
      <c r="Q31" s="26">
        <v>9</v>
      </c>
      <c r="R31" s="26">
        <v>63</v>
      </c>
      <c r="S31" s="26">
        <f t="shared" si="2"/>
        <v>78.75</v>
      </c>
      <c r="T31" s="26">
        <v>8</v>
      </c>
      <c r="U31" s="26">
        <f t="shared" si="3"/>
        <v>6</v>
      </c>
      <c r="V31" s="26">
        <v>1667.5</v>
      </c>
      <c r="W31" s="26">
        <v>207</v>
      </c>
      <c r="X31" s="26">
        <v>200</v>
      </c>
      <c r="Y31" s="26">
        <f t="shared" si="4"/>
        <v>600</v>
      </c>
      <c r="Z31" s="26">
        <v>600</v>
      </c>
      <c r="AA31" s="26">
        <v>1</v>
      </c>
      <c r="AB31" s="26">
        <v>6</v>
      </c>
      <c r="AC31" s="26">
        <v>5</v>
      </c>
      <c r="AD31" s="26">
        <v>7</v>
      </c>
      <c r="AE31" s="26">
        <v>12</v>
      </c>
    </row>
    <row r="32" spans="1:31" ht="21" thickBot="1">
      <c r="A32" s="46"/>
      <c r="B32" s="62"/>
      <c r="C32" s="47" t="s">
        <v>52</v>
      </c>
      <c r="D32" s="30" t="s">
        <v>81</v>
      </c>
      <c r="E32" s="30">
        <v>197</v>
      </c>
      <c r="F32" s="30">
        <v>817</v>
      </c>
      <c r="G32" s="30"/>
      <c r="H32" s="26">
        <f t="shared" si="0"/>
        <v>167</v>
      </c>
      <c r="I32" s="26">
        <f t="shared" si="1"/>
        <v>694</v>
      </c>
      <c r="J32" s="26" t="s">
        <v>57</v>
      </c>
      <c r="K32" s="30" t="s">
        <v>77</v>
      </c>
      <c r="L32" s="26">
        <v>5</v>
      </c>
      <c r="M32" s="26">
        <v>1885</v>
      </c>
      <c r="N32" s="26">
        <v>2</v>
      </c>
      <c r="O32" s="26">
        <v>0.35</v>
      </c>
      <c r="P32" s="26" t="s">
        <v>67</v>
      </c>
      <c r="Q32" s="26">
        <v>9</v>
      </c>
      <c r="R32" s="26">
        <v>63</v>
      </c>
      <c r="S32" s="26">
        <f t="shared" si="2"/>
        <v>78.75</v>
      </c>
      <c r="T32" s="26">
        <v>8</v>
      </c>
      <c r="U32" s="26">
        <f t="shared" si="3"/>
        <v>6</v>
      </c>
      <c r="V32" s="26">
        <v>1885</v>
      </c>
      <c r="W32" s="26">
        <v>234</v>
      </c>
      <c r="X32" s="26">
        <v>200</v>
      </c>
      <c r="Y32" s="26">
        <f t="shared" si="4"/>
        <v>600</v>
      </c>
      <c r="Z32" s="26">
        <v>600</v>
      </c>
      <c r="AA32" s="26">
        <v>1</v>
      </c>
      <c r="AB32" s="26">
        <v>6</v>
      </c>
      <c r="AC32" s="26">
        <v>5</v>
      </c>
      <c r="AD32" s="26">
        <v>7</v>
      </c>
      <c r="AE32" s="26">
        <v>12</v>
      </c>
    </row>
    <row r="33" spans="1:31" ht="21" thickBot="1">
      <c r="A33" s="46"/>
      <c r="B33" s="62"/>
      <c r="C33" s="47"/>
      <c r="D33" s="40" t="s">
        <v>82</v>
      </c>
      <c r="E33" s="30">
        <v>197</v>
      </c>
      <c r="F33" s="30">
        <v>817</v>
      </c>
      <c r="G33" s="30"/>
      <c r="H33" s="26">
        <f t="shared" si="0"/>
        <v>167</v>
      </c>
      <c r="I33" s="26">
        <f t="shared" si="1"/>
        <v>694</v>
      </c>
      <c r="J33" s="26" t="s">
        <v>57</v>
      </c>
      <c r="K33" s="30" t="s">
        <v>77</v>
      </c>
      <c r="L33" s="26">
        <v>3</v>
      </c>
      <c r="M33" s="26">
        <v>1885</v>
      </c>
      <c r="N33" s="26">
        <v>2</v>
      </c>
      <c r="O33" s="26">
        <v>0.35</v>
      </c>
      <c r="P33" s="26" t="s">
        <v>67</v>
      </c>
      <c r="Q33" s="26">
        <v>9</v>
      </c>
      <c r="R33" s="26">
        <v>63</v>
      </c>
      <c r="S33" s="26">
        <f t="shared" si="2"/>
        <v>78.75</v>
      </c>
      <c r="T33" s="26">
        <v>8</v>
      </c>
      <c r="U33" s="26">
        <f t="shared" si="3"/>
        <v>6</v>
      </c>
      <c r="V33" s="26">
        <v>1885</v>
      </c>
      <c r="W33" s="26">
        <v>234</v>
      </c>
      <c r="X33" s="26">
        <v>200</v>
      </c>
      <c r="Y33" s="26">
        <f t="shared" si="4"/>
        <v>600</v>
      </c>
      <c r="Z33" s="26">
        <v>600</v>
      </c>
      <c r="AA33" s="26">
        <v>1</v>
      </c>
      <c r="AB33" s="26">
        <v>6</v>
      </c>
      <c r="AC33" s="26">
        <v>5</v>
      </c>
      <c r="AD33" s="26">
        <v>7</v>
      </c>
      <c r="AE33" s="26">
        <v>12</v>
      </c>
    </row>
    <row r="34" spans="1:31" ht="21" thickBot="1">
      <c r="A34" s="46" t="s">
        <v>83</v>
      </c>
      <c r="B34" s="62" t="s">
        <v>38</v>
      </c>
      <c r="C34" s="26" t="s">
        <v>39</v>
      </c>
      <c r="D34" s="30" t="s">
        <v>84</v>
      </c>
      <c r="E34" s="30">
        <f>$E$35*$G34</f>
        <v>107.80000000000001</v>
      </c>
      <c r="F34" s="30">
        <f>$F$35*$G34</f>
        <v>168.3</v>
      </c>
      <c r="G34" s="30">
        <v>1.1000000000000001</v>
      </c>
      <c r="H34" s="26">
        <f t="shared" si="0"/>
        <v>92</v>
      </c>
      <c r="I34" s="26">
        <f t="shared" si="1"/>
        <v>143</v>
      </c>
      <c r="J34" s="26" t="s">
        <v>41</v>
      </c>
      <c r="K34" s="30" t="s">
        <v>42</v>
      </c>
      <c r="L34" s="26">
        <v>0</v>
      </c>
      <c r="M34" s="26">
        <v>400</v>
      </c>
      <c r="N34" s="26">
        <v>1.2</v>
      </c>
      <c r="O34" s="26" t="s">
        <v>43</v>
      </c>
      <c r="P34" s="26" t="s">
        <v>85</v>
      </c>
      <c r="Q34" s="26">
        <v>8</v>
      </c>
      <c r="R34" s="26">
        <v>40</v>
      </c>
      <c r="S34" s="26">
        <f t="shared" si="2"/>
        <v>50</v>
      </c>
      <c r="T34" s="26">
        <v>4</v>
      </c>
      <c r="U34" s="26">
        <f t="shared" si="3"/>
        <v>3</v>
      </c>
      <c r="V34" s="26">
        <v>400</v>
      </c>
      <c r="W34" s="26">
        <v>275</v>
      </c>
      <c r="X34" s="26">
        <v>250</v>
      </c>
      <c r="Y34" s="26">
        <f t="shared" si="4"/>
        <v>200</v>
      </c>
      <c r="Z34" s="26">
        <v>200</v>
      </c>
      <c r="AA34" s="26">
        <v>1</v>
      </c>
      <c r="AB34" s="26" t="s">
        <v>43</v>
      </c>
      <c r="AC34" s="26" t="s">
        <v>43</v>
      </c>
      <c r="AD34" s="26" t="s">
        <v>43</v>
      </c>
      <c r="AE34" s="26" t="s">
        <v>43</v>
      </c>
    </row>
    <row r="35" spans="1:31" ht="21" thickBot="1">
      <c r="A35" s="46"/>
      <c r="B35" s="62"/>
      <c r="C35" s="47" t="s">
        <v>45</v>
      </c>
      <c r="D35" s="30" t="s">
        <v>86</v>
      </c>
      <c r="E35" s="30">
        <v>98</v>
      </c>
      <c r="F35" s="30">
        <v>153</v>
      </c>
      <c r="G35" s="30"/>
      <c r="H35" s="26">
        <f t="shared" si="0"/>
        <v>83</v>
      </c>
      <c r="I35" s="26">
        <f t="shared" si="1"/>
        <v>130</v>
      </c>
      <c r="J35" s="26" t="s">
        <v>41</v>
      </c>
      <c r="K35" s="30" t="s">
        <v>87</v>
      </c>
      <c r="L35" s="26">
        <v>1</v>
      </c>
      <c r="M35" s="26">
        <v>400</v>
      </c>
      <c r="N35" s="26">
        <v>1.2</v>
      </c>
      <c r="O35" s="26" t="s">
        <v>43</v>
      </c>
      <c r="P35" s="26" t="s">
        <v>85</v>
      </c>
      <c r="Q35" s="26">
        <v>8</v>
      </c>
      <c r="R35" s="26">
        <v>40</v>
      </c>
      <c r="S35" s="26">
        <f t="shared" si="2"/>
        <v>50</v>
      </c>
      <c r="T35" s="26">
        <v>4</v>
      </c>
      <c r="U35" s="26">
        <f t="shared" si="3"/>
        <v>3</v>
      </c>
      <c r="V35" s="26">
        <v>400</v>
      </c>
      <c r="W35" s="26">
        <v>275</v>
      </c>
      <c r="X35" s="26">
        <v>250</v>
      </c>
      <c r="Y35" s="26">
        <f>$Z34*$AA34</f>
        <v>200</v>
      </c>
      <c r="Z35" s="26">
        <v>200</v>
      </c>
      <c r="AA35" s="26">
        <v>1</v>
      </c>
      <c r="AB35" s="26" t="s">
        <v>43</v>
      </c>
      <c r="AC35" s="26" t="s">
        <v>43</v>
      </c>
      <c r="AD35" s="26" t="s">
        <v>43</v>
      </c>
      <c r="AE35" s="26" t="s">
        <v>43</v>
      </c>
    </row>
    <row r="36" spans="1:31" ht="21" thickBot="1">
      <c r="A36" s="46"/>
      <c r="B36" s="62"/>
      <c r="C36" s="47"/>
      <c r="D36" s="40" t="s">
        <v>88</v>
      </c>
      <c r="E36" s="30">
        <v>98</v>
      </c>
      <c r="F36" s="30">
        <v>153</v>
      </c>
      <c r="G36" s="30"/>
      <c r="H36" s="26">
        <f t="shared" si="0"/>
        <v>83</v>
      </c>
      <c r="I36" s="26">
        <f t="shared" si="1"/>
        <v>130</v>
      </c>
      <c r="J36" s="26" t="s">
        <v>41</v>
      </c>
      <c r="K36" s="30" t="s">
        <v>42</v>
      </c>
      <c r="L36" s="26">
        <v>0</v>
      </c>
      <c r="M36" s="26">
        <v>400</v>
      </c>
      <c r="N36" s="26">
        <v>1.2</v>
      </c>
      <c r="O36" s="26" t="s">
        <v>43</v>
      </c>
      <c r="P36" s="26" t="s">
        <v>85</v>
      </c>
      <c r="Q36" s="26">
        <v>8</v>
      </c>
      <c r="R36" s="26">
        <v>40</v>
      </c>
      <c r="S36" s="26">
        <f t="shared" si="2"/>
        <v>50</v>
      </c>
      <c r="T36" s="26">
        <v>4</v>
      </c>
      <c r="U36" s="26">
        <f t="shared" si="3"/>
        <v>3</v>
      </c>
      <c r="V36" s="26">
        <v>400</v>
      </c>
      <c r="W36" s="26">
        <v>275</v>
      </c>
      <c r="X36" s="26">
        <v>250</v>
      </c>
      <c r="Y36" s="26">
        <f t="shared" ref="Y36:Y46" si="5">$Z35*$AA35</f>
        <v>200</v>
      </c>
      <c r="Z36" s="26">
        <v>200</v>
      </c>
      <c r="AA36" s="26">
        <v>1</v>
      </c>
      <c r="AB36" s="26" t="s">
        <v>43</v>
      </c>
      <c r="AC36" s="26" t="s">
        <v>43</v>
      </c>
      <c r="AD36" s="26" t="s">
        <v>43</v>
      </c>
      <c r="AE36" s="26" t="s">
        <v>43</v>
      </c>
    </row>
    <row r="37" spans="1:31" ht="21" thickBot="1">
      <c r="A37" s="46"/>
      <c r="B37" s="62"/>
      <c r="C37" s="47" t="s">
        <v>49</v>
      </c>
      <c r="D37" s="30" t="s">
        <v>89</v>
      </c>
      <c r="E37" s="30">
        <v>119</v>
      </c>
      <c r="F37" s="30">
        <v>180</v>
      </c>
      <c r="G37" s="30"/>
      <c r="H37" s="26">
        <f t="shared" si="0"/>
        <v>101</v>
      </c>
      <c r="I37" s="26">
        <f t="shared" si="1"/>
        <v>153</v>
      </c>
      <c r="J37" s="26" t="s">
        <v>41</v>
      </c>
      <c r="K37" s="30" t="s">
        <v>87</v>
      </c>
      <c r="L37" s="26">
        <v>3</v>
      </c>
      <c r="M37" s="26">
        <v>480</v>
      </c>
      <c r="N37" s="26">
        <v>1.2</v>
      </c>
      <c r="O37" s="26" t="s">
        <v>43</v>
      </c>
      <c r="P37" s="26" t="s">
        <v>85</v>
      </c>
      <c r="Q37" s="26">
        <v>8</v>
      </c>
      <c r="R37" s="26">
        <v>40</v>
      </c>
      <c r="S37" s="26">
        <f t="shared" si="2"/>
        <v>50</v>
      </c>
      <c r="T37" s="26">
        <v>4</v>
      </c>
      <c r="U37" s="26">
        <f t="shared" si="3"/>
        <v>3</v>
      </c>
      <c r="V37" s="26">
        <v>480</v>
      </c>
      <c r="W37" s="26">
        <f>W35*1.2</f>
        <v>330</v>
      </c>
      <c r="X37" s="26">
        <v>250</v>
      </c>
      <c r="Y37" s="26">
        <f t="shared" si="5"/>
        <v>200</v>
      </c>
      <c r="Z37" s="26">
        <v>200</v>
      </c>
      <c r="AA37" s="26">
        <v>1</v>
      </c>
      <c r="AB37" s="26" t="s">
        <v>43</v>
      </c>
      <c r="AC37" s="26" t="s">
        <v>43</v>
      </c>
      <c r="AD37" s="26" t="s">
        <v>43</v>
      </c>
      <c r="AE37" s="26" t="s">
        <v>43</v>
      </c>
    </row>
    <row r="38" spans="1:31" ht="21" thickBot="1">
      <c r="A38" s="46"/>
      <c r="B38" s="62"/>
      <c r="C38" s="47"/>
      <c r="D38" s="40" t="s">
        <v>90</v>
      </c>
      <c r="E38" s="30">
        <v>119</v>
      </c>
      <c r="F38" s="30">
        <v>180</v>
      </c>
      <c r="G38" s="30"/>
      <c r="H38" s="26">
        <f t="shared" si="0"/>
        <v>101</v>
      </c>
      <c r="I38" s="26">
        <f t="shared" si="1"/>
        <v>153</v>
      </c>
      <c r="J38" s="26" t="s">
        <v>41</v>
      </c>
      <c r="K38" s="30" t="s">
        <v>87</v>
      </c>
      <c r="L38" s="26">
        <v>1</v>
      </c>
      <c r="M38" s="26">
        <v>480</v>
      </c>
      <c r="N38" s="26">
        <v>1.2</v>
      </c>
      <c r="O38" s="26" t="s">
        <v>43</v>
      </c>
      <c r="P38" s="26" t="s">
        <v>85</v>
      </c>
      <c r="Q38" s="26">
        <v>8</v>
      </c>
      <c r="R38" s="26">
        <v>40</v>
      </c>
      <c r="S38" s="26">
        <f t="shared" si="2"/>
        <v>50</v>
      </c>
      <c r="T38" s="26">
        <v>4</v>
      </c>
      <c r="U38" s="26">
        <f t="shared" si="3"/>
        <v>3</v>
      </c>
      <c r="V38" s="26">
        <v>480</v>
      </c>
      <c r="W38" s="26">
        <v>330</v>
      </c>
      <c r="X38" s="26">
        <v>250</v>
      </c>
      <c r="Y38" s="26">
        <f t="shared" si="5"/>
        <v>200</v>
      </c>
      <c r="Z38" s="26">
        <v>200</v>
      </c>
      <c r="AA38" s="26">
        <v>1</v>
      </c>
      <c r="AB38" s="26" t="s">
        <v>43</v>
      </c>
      <c r="AC38" s="26" t="s">
        <v>43</v>
      </c>
      <c r="AD38" s="26" t="s">
        <v>43</v>
      </c>
      <c r="AE38" s="26" t="s">
        <v>43</v>
      </c>
    </row>
    <row r="39" spans="1:31" ht="21" thickBot="1">
      <c r="A39" s="46"/>
      <c r="B39" s="62"/>
      <c r="C39" s="47" t="s">
        <v>52</v>
      </c>
      <c r="D39" s="30" t="s">
        <v>91</v>
      </c>
      <c r="E39" s="30">
        <v>139</v>
      </c>
      <c r="F39" s="30">
        <v>212</v>
      </c>
      <c r="G39" s="30"/>
      <c r="H39" s="26">
        <f t="shared" si="0"/>
        <v>118</v>
      </c>
      <c r="I39" s="26">
        <f t="shared" si="1"/>
        <v>180</v>
      </c>
      <c r="J39" s="26" t="s">
        <v>41</v>
      </c>
      <c r="K39" s="30" t="s">
        <v>87</v>
      </c>
      <c r="L39" s="26">
        <v>5</v>
      </c>
      <c r="M39" s="26">
        <v>520</v>
      </c>
      <c r="N39" s="26">
        <v>1.2</v>
      </c>
      <c r="O39" s="26" t="s">
        <v>43</v>
      </c>
      <c r="P39" s="26" t="s">
        <v>85</v>
      </c>
      <c r="Q39" s="26">
        <v>8</v>
      </c>
      <c r="R39" s="26">
        <v>40</v>
      </c>
      <c r="S39" s="26">
        <f t="shared" si="2"/>
        <v>50</v>
      </c>
      <c r="T39" s="26">
        <v>4</v>
      </c>
      <c r="U39" s="26">
        <f t="shared" si="3"/>
        <v>3</v>
      </c>
      <c r="V39" s="26">
        <v>520</v>
      </c>
      <c r="W39" s="26">
        <f>W35*1.3</f>
        <v>357.5</v>
      </c>
      <c r="X39" s="26">
        <v>250</v>
      </c>
      <c r="Y39" s="26">
        <f t="shared" si="5"/>
        <v>200</v>
      </c>
      <c r="Z39" s="26">
        <v>250</v>
      </c>
      <c r="AA39" s="26">
        <v>1</v>
      </c>
      <c r="AB39" s="26" t="s">
        <v>43</v>
      </c>
      <c r="AC39" s="26" t="s">
        <v>43</v>
      </c>
      <c r="AD39" s="26" t="s">
        <v>43</v>
      </c>
      <c r="AE39" s="26" t="s">
        <v>43</v>
      </c>
    </row>
    <row r="40" spans="1:31" ht="21" thickBot="1">
      <c r="A40" s="46"/>
      <c r="B40" s="62"/>
      <c r="C40" s="47"/>
      <c r="D40" s="40" t="s">
        <v>92</v>
      </c>
      <c r="E40" s="30">
        <v>139</v>
      </c>
      <c r="F40" s="30">
        <v>212</v>
      </c>
      <c r="G40" s="30"/>
      <c r="H40" s="26">
        <f t="shared" si="0"/>
        <v>118</v>
      </c>
      <c r="I40" s="26">
        <f t="shared" si="1"/>
        <v>180</v>
      </c>
      <c r="J40" s="26" t="s">
        <v>41</v>
      </c>
      <c r="K40" s="30" t="s">
        <v>87</v>
      </c>
      <c r="L40" s="26">
        <v>3</v>
      </c>
      <c r="M40" s="26">
        <v>520</v>
      </c>
      <c r="N40" s="26">
        <v>1.2</v>
      </c>
      <c r="O40" s="26" t="s">
        <v>43</v>
      </c>
      <c r="P40" s="26" t="s">
        <v>85</v>
      </c>
      <c r="Q40" s="26">
        <v>8</v>
      </c>
      <c r="R40" s="26">
        <v>40</v>
      </c>
      <c r="S40" s="26">
        <f t="shared" si="2"/>
        <v>50</v>
      </c>
      <c r="T40" s="26">
        <v>4</v>
      </c>
      <c r="U40" s="26">
        <f t="shared" si="3"/>
        <v>3</v>
      </c>
      <c r="V40" s="26">
        <v>520</v>
      </c>
      <c r="W40" s="26">
        <v>357.5</v>
      </c>
      <c r="X40" s="26">
        <v>250</v>
      </c>
      <c r="Y40" s="26">
        <f t="shared" si="5"/>
        <v>250</v>
      </c>
      <c r="Z40" s="26">
        <v>250</v>
      </c>
      <c r="AA40" s="26">
        <v>1</v>
      </c>
      <c r="AB40" s="26" t="s">
        <v>43</v>
      </c>
      <c r="AC40" s="26" t="s">
        <v>43</v>
      </c>
      <c r="AD40" s="26" t="s">
        <v>43</v>
      </c>
      <c r="AE40" s="26" t="s">
        <v>43</v>
      </c>
    </row>
    <row r="41" spans="1:31" ht="21" thickBot="1">
      <c r="A41" s="46"/>
      <c r="B41" s="62" t="s">
        <v>55</v>
      </c>
      <c r="C41" s="47" t="s">
        <v>45</v>
      </c>
      <c r="D41" s="30" t="s">
        <v>93</v>
      </c>
      <c r="E41" s="30">
        <v>163</v>
      </c>
      <c r="F41" s="30">
        <v>712</v>
      </c>
      <c r="G41" s="30"/>
      <c r="H41" s="26">
        <f t="shared" si="0"/>
        <v>139</v>
      </c>
      <c r="I41" s="26">
        <f t="shared" si="1"/>
        <v>605</v>
      </c>
      <c r="J41" s="26" t="s">
        <v>57</v>
      </c>
      <c r="K41" s="30" t="s">
        <v>94</v>
      </c>
      <c r="L41" s="26">
        <v>1</v>
      </c>
      <c r="M41" s="26">
        <v>415</v>
      </c>
      <c r="N41" s="26">
        <v>0.15</v>
      </c>
      <c r="O41" s="26" t="s">
        <v>43</v>
      </c>
      <c r="P41" s="26" t="s">
        <v>44</v>
      </c>
      <c r="Q41" s="26">
        <v>12</v>
      </c>
      <c r="R41" s="26">
        <v>144</v>
      </c>
      <c r="S41" s="26">
        <f t="shared" si="2"/>
        <v>180</v>
      </c>
      <c r="T41" s="26">
        <v>10</v>
      </c>
      <c r="U41" s="26">
        <f t="shared" si="3"/>
        <v>7.5</v>
      </c>
      <c r="V41" s="26">
        <v>415</v>
      </c>
      <c r="W41" s="26">
        <v>125</v>
      </c>
      <c r="X41" s="26">
        <v>150</v>
      </c>
      <c r="Y41" s="26">
        <f t="shared" si="5"/>
        <v>250</v>
      </c>
      <c r="Z41" s="26">
        <v>250</v>
      </c>
      <c r="AA41" s="26">
        <v>1</v>
      </c>
      <c r="AB41" s="26" t="s">
        <v>43</v>
      </c>
      <c r="AC41" s="26" t="s">
        <v>43</v>
      </c>
      <c r="AD41" s="26" t="s">
        <v>43</v>
      </c>
      <c r="AE41" s="26" t="s">
        <v>43</v>
      </c>
    </row>
    <row r="42" spans="1:31" ht="21" thickBot="1">
      <c r="A42" s="46"/>
      <c r="B42" s="62"/>
      <c r="C42" s="47"/>
      <c r="D42" s="40" t="s">
        <v>95</v>
      </c>
      <c r="E42" s="30">
        <v>163</v>
      </c>
      <c r="F42" s="30">
        <v>712</v>
      </c>
      <c r="G42" s="30"/>
      <c r="H42" s="26">
        <f t="shared" si="0"/>
        <v>139</v>
      </c>
      <c r="I42" s="26">
        <f t="shared" si="1"/>
        <v>605</v>
      </c>
      <c r="J42" s="26" t="s">
        <v>57</v>
      </c>
      <c r="K42" s="30" t="s">
        <v>42</v>
      </c>
      <c r="L42" s="26">
        <v>0</v>
      </c>
      <c r="M42" s="26">
        <v>415</v>
      </c>
      <c r="N42" s="26">
        <v>0.15</v>
      </c>
      <c r="O42" s="26" t="s">
        <v>43</v>
      </c>
      <c r="P42" s="26" t="s">
        <v>44</v>
      </c>
      <c r="Q42" s="26">
        <v>12</v>
      </c>
      <c r="R42" s="26">
        <v>144</v>
      </c>
      <c r="S42" s="26">
        <f t="shared" si="2"/>
        <v>180</v>
      </c>
      <c r="T42" s="26">
        <v>10</v>
      </c>
      <c r="U42" s="26">
        <f t="shared" si="3"/>
        <v>7.5</v>
      </c>
      <c r="V42" s="26">
        <v>415</v>
      </c>
      <c r="W42" s="26">
        <v>125</v>
      </c>
      <c r="X42" s="26">
        <v>150</v>
      </c>
      <c r="Y42" s="26">
        <f t="shared" si="5"/>
        <v>250</v>
      </c>
      <c r="Z42" s="26">
        <v>250</v>
      </c>
      <c r="AA42" s="26">
        <v>1</v>
      </c>
      <c r="AB42" s="26" t="s">
        <v>43</v>
      </c>
      <c r="AC42" s="26" t="s">
        <v>43</v>
      </c>
      <c r="AD42" s="26" t="s">
        <v>43</v>
      </c>
      <c r="AE42" s="26" t="s">
        <v>43</v>
      </c>
    </row>
    <row r="43" spans="1:31" ht="21" thickBot="1">
      <c r="A43" s="46"/>
      <c r="B43" s="62"/>
      <c r="C43" s="47" t="s">
        <v>49</v>
      </c>
      <c r="D43" s="30" t="s">
        <v>96</v>
      </c>
      <c r="E43" s="30">
        <v>197</v>
      </c>
      <c r="F43" s="30">
        <v>838</v>
      </c>
      <c r="G43" s="30"/>
      <c r="H43" s="26">
        <f t="shared" si="0"/>
        <v>167</v>
      </c>
      <c r="I43" s="26">
        <f t="shared" si="1"/>
        <v>712</v>
      </c>
      <c r="J43" s="26" t="s">
        <v>57</v>
      </c>
      <c r="K43" s="30" t="s">
        <v>94</v>
      </c>
      <c r="L43" s="26">
        <v>3</v>
      </c>
      <c r="M43" s="26">
        <v>498</v>
      </c>
      <c r="N43" s="26">
        <v>0.15</v>
      </c>
      <c r="O43" s="26" t="s">
        <v>43</v>
      </c>
      <c r="P43" s="26" t="s">
        <v>44</v>
      </c>
      <c r="Q43" s="26">
        <v>12</v>
      </c>
      <c r="R43" s="26">
        <v>144</v>
      </c>
      <c r="S43" s="26">
        <f t="shared" si="2"/>
        <v>180</v>
      </c>
      <c r="T43" s="26">
        <v>10</v>
      </c>
      <c r="U43" s="26">
        <f t="shared" si="3"/>
        <v>7.5</v>
      </c>
      <c r="V43" s="26">
        <v>498</v>
      </c>
      <c r="W43" s="26">
        <v>150</v>
      </c>
      <c r="X43" s="26">
        <v>150</v>
      </c>
      <c r="Y43" s="26">
        <f t="shared" si="5"/>
        <v>250</v>
      </c>
      <c r="Z43" s="26">
        <v>250</v>
      </c>
      <c r="AA43" s="26">
        <v>1</v>
      </c>
      <c r="AB43" s="26" t="s">
        <v>43</v>
      </c>
      <c r="AC43" s="26" t="s">
        <v>43</v>
      </c>
      <c r="AD43" s="26" t="s">
        <v>43</v>
      </c>
      <c r="AE43" s="26" t="s">
        <v>43</v>
      </c>
    </row>
    <row r="44" spans="1:31" ht="21" thickBot="1">
      <c r="A44" s="46"/>
      <c r="B44" s="62"/>
      <c r="C44" s="47"/>
      <c r="D44" s="40" t="s">
        <v>97</v>
      </c>
      <c r="E44" s="30">
        <v>197</v>
      </c>
      <c r="F44" s="30">
        <v>838</v>
      </c>
      <c r="G44" s="30"/>
      <c r="H44" s="26">
        <f t="shared" si="0"/>
        <v>167</v>
      </c>
      <c r="I44" s="26">
        <f t="shared" si="1"/>
        <v>712</v>
      </c>
      <c r="J44" s="26" t="s">
        <v>57</v>
      </c>
      <c r="K44" s="30" t="s">
        <v>94</v>
      </c>
      <c r="L44" s="26">
        <v>1</v>
      </c>
      <c r="M44" s="26">
        <v>498</v>
      </c>
      <c r="N44" s="26">
        <v>0.15</v>
      </c>
      <c r="O44" s="26" t="s">
        <v>43</v>
      </c>
      <c r="P44" s="26" t="s">
        <v>44</v>
      </c>
      <c r="Q44" s="26">
        <v>12</v>
      </c>
      <c r="R44" s="26">
        <v>144</v>
      </c>
      <c r="S44" s="26">
        <f t="shared" si="2"/>
        <v>180</v>
      </c>
      <c r="T44" s="26">
        <v>10</v>
      </c>
      <c r="U44" s="26">
        <f t="shared" si="3"/>
        <v>7.5</v>
      </c>
      <c r="V44" s="26">
        <v>498</v>
      </c>
      <c r="W44" s="26">
        <v>150</v>
      </c>
      <c r="X44" s="26">
        <v>150</v>
      </c>
      <c r="Y44" s="26">
        <f t="shared" si="5"/>
        <v>250</v>
      </c>
      <c r="Z44" s="26">
        <v>250</v>
      </c>
      <c r="AA44" s="26">
        <v>1</v>
      </c>
      <c r="AB44" s="26" t="s">
        <v>43</v>
      </c>
      <c r="AC44" s="26" t="s">
        <v>43</v>
      </c>
      <c r="AD44" s="26" t="s">
        <v>43</v>
      </c>
      <c r="AE44" s="26" t="s">
        <v>43</v>
      </c>
    </row>
    <row r="45" spans="1:31" ht="21" thickBot="1">
      <c r="A45" s="46"/>
      <c r="B45" s="62"/>
      <c r="C45" s="47" t="s">
        <v>52</v>
      </c>
      <c r="D45" s="30" t="s">
        <v>98</v>
      </c>
      <c r="E45" s="30">
        <v>231</v>
      </c>
      <c r="F45" s="30">
        <v>985</v>
      </c>
      <c r="G45" s="30"/>
      <c r="H45" s="26">
        <f t="shared" si="0"/>
        <v>196</v>
      </c>
      <c r="I45" s="26">
        <f t="shared" si="1"/>
        <v>837</v>
      </c>
      <c r="J45" s="26" t="s">
        <v>57</v>
      </c>
      <c r="K45" s="30" t="s">
        <v>94</v>
      </c>
      <c r="L45" s="26">
        <v>5</v>
      </c>
      <c r="M45" s="26">
        <v>539.5</v>
      </c>
      <c r="N45" s="26">
        <v>0.15</v>
      </c>
      <c r="O45" s="26" t="s">
        <v>43</v>
      </c>
      <c r="P45" s="26" t="s">
        <v>44</v>
      </c>
      <c r="Q45" s="26">
        <v>12</v>
      </c>
      <c r="R45" s="26">
        <v>144</v>
      </c>
      <c r="S45" s="26">
        <f t="shared" si="2"/>
        <v>180</v>
      </c>
      <c r="T45" s="26">
        <v>10</v>
      </c>
      <c r="U45" s="26">
        <f t="shared" si="3"/>
        <v>7.5</v>
      </c>
      <c r="V45" s="26">
        <v>539.5</v>
      </c>
      <c r="W45" s="26">
        <v>162.5</v>
      </c>
      <c r="X45" s="26">
        <v>150</v>
      </c>
      <c r="Y45" s="26">
        <f t="shared" si="5"/>
        <v>250</v>
      </c>
      <c r="Z45" s="26">
        <v>250</v>
      </c>
      <c r="AA45" s="26">
        <v>1</v>
      </c>
      <c r="AB45" s="26" t="s">
        <v>43</v>
      </c>
      <c r="AC45" s="26" t="s">
        <v>43</v>
      </c>
      <c r="AD45" s="26" t="s">
        <v>43</v>
      </c>
      <c r="AE45" s="26" t="s">
        <v>43</v>
      </c>
    </row>
    <row r="46" spans="1:31" ht="20.25">
      <c r="A46" s="48"/>
      <c r="B46" s="63"/>
      <c r="C46" s="49"/>
      <c r="D46" s="41" t="s">
        <v>99</v>
      </c>
      <c r="E46" s="31">
        <v>231</v>
      </c>
      <c r="F46" s="31">
        <v>985</v>
      </c>
      <c r="G46" s="31"/>
      <c r="H46" s="29">
        <f t="shared" si="0"/>
        <v>196</v>
      </c>
      <c r="I46" s="29">
        <f t="shared" si="1"/>
        <v>837</v>
      </c>
      <c r="J46" s="29" t="s">
        <v>57</v>
      </c>
      <c r="K46" s="31" t="s">
        <v>94</v>
      </c>
      <c r="L46" s="29">
        <v>3</v>
      </c>
      <c r="M46" s="29">
        <v>539.5</v>
      </c>
      <c r="N46" s="29">
        <v>0.15</v>
      </c>
      <c r="O46" s="29" t="s">
        <v>43</v>
      </c>
      <c r="P46" s="29" t="s">
        <v>44</v>
      </c>
      <c r="Q46" s="29">
        <v>12</v>
      </c>
      <c r="R46" s="29">
        <v>144</v>
      </c>
      <c r="S46" s="29">
        <f t="shared" si="2"/>
        <v>180</v>
      </c>
      <c r="T46" s="29">
        <v>10</v>
      </c>
      <c r="U46" s="29">
        <f t="shared" si="3"/>
        <v>7.5</v>
      </c>
      <c r="V46" s="29">
        <v>539.5</v>
      </c>
      <c r="W46" s="29">
        <v>162.5</v>
      </c>
      <c r="X46" s="29">
        <v>150</v>
      </c>
      <c r="Y46" s="29">
        <f t="shared" si="5"/>
        <v>250</v>
      </c>
      <c r="Z46" s="29">
        <v>250</v>
      </c>
      <c r="AA46" s="29">
        <v>1</v>
      </c>
      <c r="AB46" s="29" t="s">
        <v>43</v>
      </c>
      <c r="AC46" s="29" t="s">
        <v>43</v>
      </c>
      <c r="AD46" s="29" t="s">
        <v>43</v>
      </c>
      <c r="AE46" s="29" t="s">
        <v>43</v>
      </c>
    </row>
    <row r="47" spans="1:3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</row>
  </sheetData>
  <mergeCells count="39">
    <mergeCell ref="A34:A46"/>
    <mergeCell ref="B34:B40"/>
    <mergeCell ref="C35:C36"/>
    <mergeCell ref="C37:C38"/>
    <mergeCell ref="C39:C40"/>
    <mergeCell ref="B41:B46"/>
    <mergeCell ref="C41:C42"/>
    <mergeCell ref="C43:C44"/>
    <mergeCell ref="C45:C46"/>
    <mergeCell ref="A20:A33"/>
    <mergeCell ref="B20:B26"/>
    <mergeCell ref="C21:C22"/>
    <mergeCell ref="C23:C24"/>
    <mergeCell ref="C25:C26"/>
    <mergeCell ref="B27:B33"/>
    <mergeCell ref="C28:C29"/>
    <mergeCell ref="C30:C31"/>
    <mergeCell ref="C32:C33"/>
    <mergeCell ref="A2:D3"/>
    <mergeCell ref="E2:L3"/>
    <mergeCell ref="M2:P3"/>
    <mergeCell ref="V2:X3"/>
    <mergeCell ref="Y2:AA3"/>
    <mergeCell ref="A47:AE53"/>
    <mergeCell ref="C5:G5"/>
    <mergeCell ref="J5:R5"/>
    <mergeCell ref="V5:AE5"/>
    <mergeCell ref="A1:AE1"/>
    <mergeCell ref="Q2:U3"/>
    <mergeCell ref="AB2:AE3"/>
    <mergeCell ref="A5:A19"/>
    <mergeCell ref="B5:B12"/>
    <mergeCell ref="C7:C8"/>
    <mergeCell ref="C9:C10"/>
    <mergeCell ref="C11:C12"/>
    <mergeCell ref="B13:B19"/>
    <mergeCell ref="C14:C15"/>
    <mergeCell ref="C16:C17"/>
    <mergeCell ref="C18:C19"/>
  </mergeCells>
  <phoneticPr fontId="2" type="noConversion"/>
  <dataValidations count="1">
    <dataValidation type="list" allowBlank="1" showInputMessage="1" showErrorMessage="1" sqref="K28 K7:K12 K35:K46 K21:K26 K30:K33 K14:K19">
      <formula1>skillID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opLeftCell="A79" zoomScaleNormal="100" workbookViewId="0">
      <selection activeCell="F89" sqref="F89"/>
    </sheetView>
  </sheetViews>
  <sheetFormatPr defaultRowHeight="15"/>
  <cols>
    <col min="1" max="1" width="11.140625" style="2" customWidth="1"/>
    <col min="2" max="2" width="46.7109375" style="2" bestFit="1" customWidth="1"/>
    <col min="3" max="5" width="9.140625" style="2"/>
    <col min="6" max="6" width="28.5703125" style="2" bestFit="1" customWidth="1"/>
    <col min="7" max="9" width="9.140625" style="32"/>
    <col min="10" max="16" width="9.140625" style="2"/>
    <col min="17" max="17" width="10.28515625" style="2" customWidth="1"/>
    <col min="18" max="16384" width="9.140625" style="2"/>
  </cols>
  <sheetData>
    <row r="1" spans="1:17" ht="45.75">
      <c r="A1" s="59" t="s">
        <v>392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>
      <c r="A2" s="45" t="s">
        <v>387</v>
      </c>
      <c r="B2" s="45"/>
      <c r="C2" s="45" t="s">
        <v>100</v>
      </c>
      <c r="D2" s="45"/>
      <c r="E2" s="45"/>
      <c r="F2" s="45"/>
      <c r="G2" s="45"/>
      <c r="H2" s="45" t="s">
        <v>101</v>
      </c>
      <c r="I2" s="45"/>
      <c r="J2" s="45"/>
      <c r="K2" s="45" t="s">
        <v>102</v>
      </c>
      <c r="L2" s="45"/>
      <c r="M2" s="45"/>
      <c r="N2" s="45"/>
      <c r="O2" s="45"/>
      <c r="P2" s="64" t="s">
        <v>103</v>
      </c>
      <c r="Q2" s="65"/>
    </row>
    <row r="3" spans="1:17" ht="15.75" thickBot="1">
      <c r="A3" s="45"/>
      <c r="B3" s="45"/>
      <c r="C3" s="45"/>
      <c r="D3" s="45"/>
      <c r="E3" s="45"/>
      <c r="F3" s="45"/>
      <c r="G3" s="45"/>
      <c r="H3" s="45"/>
      <c r="I3" s="70"/>
      <c r="J3" s="70"/>
      <c r="K3" s="45"/>
      <c r="L3" s="45"/>
      <c r="M3" s="45"/>
      <c r="N3" s="45"/>
      <c r="O3" s="45"/>
      <c r="P3" s="66"/>
      <c r="Q3" s="67"/>
    </row>
    <row r="4" spans="1:17" ht="211.5" customHeight="1" thickBot="1">
      <c r="A4" s="19" t="s">
        <v>104</v>
      </c>
      <c r="B4" s="20" t="s">
        <v>105</v>
      </c>
      <c r="C4" s="21" t="s">
        <v>106</v>
      </c>
      <c r="D4" s="21" t="s">
        <v>107</v>
      </c>
      <c r="E4" s="21" t="s">
        <v>108</v>
      </c>
      <c r="F4" s="21" t="s">
        <v>109</v>
      </c>
      <c r="G4" s="22" t="s">
        <v>110</v>
      </c>
      <c r="H4" s="21" t="s">
        <v>111</v>
      </c>
      <c r="I4" s="21" t="s">
        <v>112</v>
      </c>
      <c r="J4" s="39" t="s">
        <v>113</v>
      </c>
      <c r="K4" s="23" t="s">
        <v>114</v>
      </c>
      <c r="L4" s="21" t="s">
        <v>115</v>
      </c>
      <c r="M4" s="21" t="s">
        <v>116</v>
      </c>
      <c r="N4" s="21" t="s">
        <v>117</v>
      </c>
      <c r="O4" s="22" t="s">
        <v>118</v>
      </c>
      <c r="P4" s="23" t="s">
        <v>119</v>
      </c>
      <c r="Q4" s="24" t="s">
        <v>120</v>
      </c>
    </row>
    <row r="5" spans="1:17" ht="20.25">
      <c r="A5" s="68" t="s">
        <v>121</v>
      </c>
      <c r="B5" s="25" t="s">
        <v>384</v>
      </c>
      <c r="C5" s="26">
        <v>68</v>
      </c>
      <c r="D5" s="26">
        <v>186</v>
      </c>
      <c r="E5" s="26" t="s">
        <v>122</v>
      </c>
      <c r="F5" s="26" t="s">
        <v>42</v>
      </c>
      <c r="G5" s="30">
        <v>0</v>
      </c>
      <c r="H5" s="30" t="s">
        <v>123</v>
      </c>
      <c r="I5" s="30">
        <v>25</v>
      </c>
      <c r="J5" s="38" t="s">
        <v>386</v>
      </c>
      <c r="K5" s="26" t="s">
        <v>43</v>
      </c>
      <c r="L5" s="26" t="s">
        <v>43</v>
      </c>
      <c r="M5" s="26" t="s">
        <v>43</v>
      </c>
      <c r="N5" s="26" t="s">
        <v>43</v>
      </c>
      <c r="O5" s="26" t="s">
        <v>43</v>
      </c>
      <c r="P5" s="26">
        <v>1.25</v>
      </c>
      <c r="Q5" s="26">
        <v>0.75</v>
      </c>
    </row>
    <row r="6" spans="1:17" ht="20.25">
      <c r="A6" s="69"/>
      <c r="B6" s="25" t="s">
        <v>125</v>
      </c>
      <c r="C6" s="26">
        <v>62</v>
      </c>
      <c r="D6" s="26">
        <v>169</v>
      </c>
      <c r="E6" s="26" t="s">
        <v>126</v>
      </c>
      <c r="F6" s="26" t="s">
        <v>127</v>
      </c>
      <c r="G6" s="30">
        <v>1</v>
      </c>
      <c r="H6" s="30" t="s">
        <v>123</v>
      </c>
      <c r="I6" s="30">
        <v>25</v>
      </c>
      <c r="J6" s="26" t="s">
        <v>124</v>
      </c>
      <c r="K6" s="26" t="s">
        <v>43</v>
      </c>
      <c r="L6" s="26" t="s">
        <v>43</v>
      </c>
      <c r="M6" s="26" t="s">
        <v>43</v>
      </c>
      <c r="N6" s="26" t="s">
        <v>43</v>
      </c>
      <c r="O6" s="26" t="s">
        <v>43</v>
      </c>
      <c r="P6" s="26">
        <f>IF($L6="N/A", 0, $L6*$P$5)</f>
        <v>0</v>
      </c>
      <c r="Q6" s="26">
        <f t="shared" ref="Q6:Q61" si="0">IF($O6="N/A",0,$O6*$Q$5)</f>
        <v>0</v>
      </c>
    </row>
    <row r="7" spans="1:17" ht="20.25">
      <c r="A7" s="69"/>
      <c r="B7" s="25" t="s">
        <v>128</v>
      </c>
      <c r="C7" s="26">
        <v>78</v>
      </c>
      <c r="D7" s="26">
        <v>208</v>
      </c>
      <c r="E7" s="26" t="s">
        <v>126</v>
      </c>
      <c r="F7" s="26" t="s">
        <v>127</v>
      </c>
      <c r="G7" s="30">
        <v>3</v>
      </c>
      <c r="H7" s="30" t="s">
        <v>123</v>
      </c>
      <c r="I7" s="30">
        <v>45</v>
      </c>
      <c r="J7" s="26" t="s">
        <v>124</v>
      </c>
      <c r="K7" s="26" t="s">
        <v>43</v>
      </c>
      <c r="L7" s="26" t="s">
        <v>43</v>
      </c>
      <c r="M7" s="26" t="s">
        <v>43</v>
      </c>
      <c r="N7" s="26" t="s">
        <v>43</v>
      </c>
      <c r="O7" s="26" t="s">
        <v>43</v>
      </c>
      <c r="P7" s="26">
        <f t="shared" ref="P7:P62" si="1">IF($L7="N/A", 0, $L7*$P$5)</f>
        <v>0</v>
      </c>
      <c r="Q7" s="26">
        <f t="shared" si="0"/>
        <v>0</v>
      </c>
    </row>
    <row r="8" spans="1:17" ht="20.25">
      <c r="A8" s="69"/>
      <c r="B8" s="25" t="s">
        <v>129</v>
      </c>
      <c r="C8" s="26">
        <v>105</v>
      </c>
      <c r="D8" s="26">
        <v>260</v>
      </c>
      <c r="E8" s="26" t="s">
        <v>126</v>
      </c>
      <c r="F8" s="26" t="s">
        <v>127</v>
      </c>
      <c r="G8" s="30">
        <v>5</v>
      </c>
      <c r="H8" s="30" t="s">
        <v>123</v>
      </c>
      <c r="I8" s="30">
        <v>75</v>
      </c>
      <c r="J8" s="26" t="s">
        <v>124</v>
      </c>
      <c r="K8" s="26" t="s">
        <v>43</v>
      </c>
      <c r="L8" s="26" t="s">
        <v>43</v>
      </c>
      <c r="M8" s="26" t="s">
        <v>43</v>
      </c>
      <c r="N8" s="26" t="s">
        <v>43</v>
      </c>
      <c r="O8" s="26" t="s">
        <v>43</v>
      </c>
      <c r="P8" s="26">
        <f t="shared" si="1"/>
        <v>0</v>
      </c>
      <c r="Q8" s="26">
        <f t="shared" si="0"/>
        <v>0</v>
      </c>
    </row>
    <row r="9" spans="1:17" ht="20.25">
      <c r="A9" s="69"/>
      <c r="B9" s="25" t="s">
        <v>380</v>
      </c>
      <c r="C9" s="26">
        <v>92</v>
      </c>
      <c r="D9" s="26">
        <v>516</v>
      </c>
      <c r="E9" s="26" t="s">
        <v>126</v>
      </c>
      <c r="F9" s="26" t="s">
        <v>127</v>
      </c>
      <c r="G9" s="30">
        <v>0</v>
      </c>
      <c r="H9" s="30" t="s">
        <v>123</v>
      </c>
      <c r="I9" s="30">
        <v>100</v>
      </c>
      <c r="J9" s="26" t="s">
        <v>124</v>
      </c>
      <c r="K9" s="26" t="s">
        <v>43</v>
      </c>
      <c r="L9" s="26" t="s">
        <v>43</v>
      </c>
      <c r="M9" s="26" t="s">
        <v>43</v>
      </c>
      <c r="N9" s="26" t="s">
        <v>43</v>
      </c>
      <c r="O9" s="26" t="s">
        <v>43</v>
      </c>
      <c r="P9" s="26">
        <f t="shared" si="1"/>
        <v>0</v>
      </c>
      <c r="Q9" s="26">
        <f t="shared" si="0"/>
        <v>0</v>
      </c>
    </row>
    <row r="10" spans="1:17" ht="20.25">
      <c r="A10" s="69"/>
      <c r="B10" s="25" t="s">
        <v>383</v>
      </c>
      <c r="C10" s="26">
        <v>84</v>
      </c>
      <c r="D10" s="26">
        <v>469</v>
      </c>
      <c r="E10" s="26" t="s">
        <v>126</v>
      </c>
      <c r="F10" s="26" t="s">
        <v>127</v>
      </c>
      <c r="G10" s="30">
        <v>1</v>
      </c>
      <c r="H10" s="30" t="s">
        <v>123</v>
      </c>
      <c r="I10" s="30">
        <v>100</v>
      </c>
      <c r="J10" s="26" t="s">
        <v>124</v>
      </c>
      <c r="K10" s="26" t="s">
        <v>43</v>
      </c>
      <c r="L10" s="26" t="s">
        <v>43</v>
      </c>
      <c r="M10" s="26" t="s">
        <v>43</v>
      </c>
      <c r="N10" s="26" t="s">
        <v>43</v>
      </c>
      <c r="O10" s="26" t="s">
        <v>43</v>
      </c>
      <c r="P10" s="26">
        <f t="shared" si="1"/>
        <v>0</v>
      </c>
      <c r="Q10" s="26">
        <f t="shared" si="0"/>
        <v>0</v>
      </c>
    </row>
    <row r="11" spans="1:17" ht="20.25">
      <c r="A11" s="69"/>
      <c r="B11" s="25" t="s">
        <v>130</v>
      </c>
      <c r="C11" s="26">
        <v>105</v>
      </c>
      <c r="D11" s="26">
        <v>578</v>
      </c>
      <c r="E11" s="26" t="s">
        <v>126</v>
      </c>
      <c r="F11" s="26" t="s">
        <v>127</v>
      </c>
      <c r="G11" s="30">
        <v>3</v>
      </c>
      <c r="H11" s="30" t="s">
        <v>123</v>
      </c>
      <c r="I11" s="30">
        <v>120</v>
      </c>
      <c r="J11" s="26" t="s">
        <v>124</v>
      </c>
      <c r="K11" s="26" t="s">
        <v>43</v>
      </c>
      <c r="L11" s="26" t="s">
        <v>43</v>
      </c>
      <c r="M11" s="26" t="s">
        <v>43</v>
      </c>
      <c r="N11" s="26" t="s">
        <v>43</v>
      </c>
      <c r="O11" s="26" t="s">
        <v>43</v>
      </c>
      <c r="P11" s="26">
        <f t="shared" si="1"/>
        <v>0</v>
      </c>
      <c r="Q11" s="26">
        <f t="shared" si="0"/>
        <v>0</v>
      </c>
    </row>
    <row r="12" spans="1:17" ht="20.25" customHeight="1" thickBot="1">
      <c r="A12" s="69"/>
      <c r="B12" s="25" t="s">
        <v>131</v>
      </c>
      <c r="C12" s="26">
        <v>143</v>
      </c>
      <c r="D12" s="26">
        <v>722</v>
      </c>
      <c r="E12" s="26" t="s">
        <v>126</v>
      </c>
      <c r="F12" s="26" t="s">
        <v>127</v>
      </c>
      <c r="G12" s="30">
        <v>5</v>
      </c>
      <c r="H12" s="30" t="s">
        <v>123</v>
      </c>
      <c r="I12" s="30">
        <v>145</v>
      </c>
      <c r="J12" s="26" t="s">
        <v>124</v>
      </c>
      <c r="K12" s="26" t="s">
        <v>43</v>
      </c>
      <c r="L12" s="26" t="s">
        <v>43</v>
      </c>
      <c r="M12" s="26" t="s">
        <v>43</v>
      </c>
      <c r="N12" s="26" t="s">
        <v>43</v>
      </c>
      <c r="O12" s="26" t="s">
        <v>43</v>
      </c>
      <c r="P12" s="26">
        <f t="shared" si="1"/>
        <v>0</v>
      </c>
      <c r="Q12" s="26">
        <f t="shared" si="0"/>
        <v>0</v>
      </c>
    </row>
    <row r="13" spans="1:17" ht="20.25">
      <c r="A13" s="87" t="s">
        <v>396</v>
      </c>
      <c r="B13" s="86" t="s">
        <v>381</v>
      </c>
      <c r="C13" s="26">
        <v>65</v>
      </c>
      <c r="D13" s="26">
        <v>135</v>
      </c>
      <c r="E13" s="26" t="s">
        <v>126</v>
      </c>
      <c r="F13" s="26" t="s">
        <v>127</v>
      </c>
      <c r="G13" s="30">
        <v>0</v>
      </c>
      <c r="H13" s="30" t="s">
        <v>123</v>
      </c>
      <c r="I13" s="30">
        <v>385</v>
      </c>
      <c r="J13" s="26" t="s">
        <v>124</v>
      </c>
      <c r="K13" s="26" t="s">
        <v>43</v>
      </c>
      <c r="L13" s="26" t="s">
        <v>43</v>
      </c>
      <c r="M13" s="26" t="s">
        <v>43</v>
      </c>
      <c r="N13" s="26" t="s">
        <v>43</v>
      </c>
      <c r="O13" s="26" t="s">
        <v>43</v>
      </c>
      <c r="P13" s="26">
        <f t="shared" si="1"/>
        <v>0</v>
      </c>
      <c r="Q13" s="26">
        <f t="shared" si="0"/>
        <v>0</v>
      </c>
    </row>
    <row r="14" spans="1:17" ht="20.25">
      <c r="A14" s="88"/>
      <c r="B14" s="86" t="s">
        <v>382</v>
      </c>
      <c r="C14" s="26">
        <v>84</v>
      </c>
      <c r="D14" s="26">
        <v>589</v>
      </c>
      <c r="E14" s="26" t="s">
        <v>126</v>
      </c>
      <c r="F14" s="26" t="s">
        <v>127</v>
      </c>
      <c r="G14" s="30">
        <v>0</v>
      </c>
      <c r="H14" s="30" t="s">
        <v>123</v>
      </c>
      <c r="I14" s="30">
        <v>684</v>
      </c>
      <c r="J14" s="26" t="s">
        <v>124</v>
      </c>
      <c r="K14" s="26" t="s">
        <v>43</v>
      </c>
      <c r="L14" s="26" t="s">
        <v>43</v>
      </c>
      <c r="M14" s="26" t="s">
        <v>43</v>
      </c>
      <c r="N14" s="26" t="s">
        <v>43</v>
      </c>
      <c r="O14" s="26" t="s">
        <v>43</v>
      </c>
      <c r="P14" s="26">
        <f t="shared" si="1"/>
        <v>0</v>
      </c>
      <c r="Q14" s="26">
        <f t="shared" si="0"/>
        <v>0</v>
      </c>
    </row>
    <row r="15" spans="1:17" ht="20.25">
      <c r="A15" s="88"/>
      <c r="B15" s="86" t="s">
        <v>132</v>
      </c>
      <c r="C15" s="26">
        <v>59</v>
      </c>
      <c r="D15" s="26">
        <v>123</v>
      </c>
      <c r="E15" s="26" t="s">
        <v>126</v>
      </c>
      <c r="F15" s="26" t="s">
        <v>127</v>
      </c>
      <c r="G15" s="30">
        <v>1</v>
      </c>
      <c r="H15" s="30" t="s">
        <v>123</v>
      </c>
      <c r="I15" s="30">
        <v>385</v>
      </c>
      <c r="J15" s="26" t="s">
        <v>124</v>
      </c>
      <c r="K15" s="26" t="s">
        <v>43</v>
      </c>
      <c r="L15" s="26" t="s">
        <v>43</v>
      </c>
      <c r="M15" s="26" t="s">
        <v>43</v>
      </c>
      <c r="N15" s="26" t="s">
        <v>43</v>
      </c>
      <c r="O15" s="26" t="s">
        <v>43</v>
      </c>
      <c r="P15" s="26">
        <f t="shared" si="1"/>
        <v>0</v>
      </c>
      <c r="Q15" s="26">
        <f t="shared" si="0"/>
        <v>0</v>
      </c>
    </row>
    <row r="16" spans="1:17" ht="20.25">
      <c r="A16" s="88"/>
      <c r="B16" s="86" t="s">
        <v>133</v>
      </c>
      <c r="C16" s="26">
        <v>71</v>
      </c>
      <c r="D16" s="26">
        <v>168</v>
      </c>
      <c r="E16" s="26" t="s">
        <v>126</v>
      </c>
      <c r="F16" s="26" t="s">
        <v>127</v>
      </c>
      <c r="G16" s="30">
        <v>3</v>
      </c>
      <c r="H16" s="30" t="s">
        <v>123</v>
      </c>
      <c r="I16" s="30">
        <v>513</v>
      </c>
      <c r="J16" s="26" t="s">
        <v>124</v>
      </c>
      <c r="K16" s="26" t="s">
        <v>43</v>
      </c>
      <c r="L16" s="26" t="s">
        <v>43</v>
      </c>
      <c r="M16" s="26" t="s">
        <v>43</v>
      </c>
      <c r="N16" s="26" t="s">
        <v>43</v>
      </c>
      <c r="O16" s="26" t="s">
        <v>43</v>
      </c>
      <c r="P16" s="26">
        <f t="shared" si="1"/>
        <v>0</v>
      </c>
      <c r="Q16" s="26">
        <f t="shared" si="0"/>
        <v>0</v>
      </c>
    </row>
    <row r="17" spans="1:17" ht="20.25">
      <c r="A17" s="88"/>
      <c r="B17" s="86" t="s">
        <v>134</v>
      </c>
      <c r="C17" s="26">
        <v>90</v>
      </c>
      <c r="D17" s="26">
        <v>230</v>
      </c>
      <c r="E17" s="26" t="s">
        <v>126</v>
      </c>
      <c r="F17" s="26" t="s">
        <v>127</v>
      </c>
      <c r="G17" s="30">
        <v>5</v>
      </c>
      <c r="H17" s="30" t="s">
        <v>123</v>
      </c>
      <c r="I17" s="30">
        <v>684</v>
      </c>
      <c r="J17" s="26" t="s">
        <v>124</v>
      </c>
      <c r="K17" s="26" t="s">
        <v>43</v>
      </c>
      <c r="L17" s="26" t="s">
        <v>43</v>
      </c>
      <c r="M17" s="26" t="s">
        <v>43</v>
      </c>
      <c r="N17" s="26" t="s">
        <v>43</v>
      </c>
      <c r="O17" s="26" t="s">
        <v>43</v>
      </c>
      <c r="P17" s="26">
        <f t="shared" si="1"/>
        <v>0</v>
      </c>
      <c r="Q17" s="26">
        <f t="shared" si="0"/>
        <v>0</v>
      </c>
    </row>
    <row r="18" spans="1:17" ht="20.25">
      <c r="A18" s="88"/>
      <c r="B18" s="86" t="s">
        <v>135</v>
      </c>
      <c r="C18" s="26">
        <v>76</v>
      </c>
      <c r="D18" s="26">
        <v>535</v>
      </c>
      <c r="E18" s="26" t="s">
        <v>126</v>
      </c>
      <c r="F18" s="26" t="s">
        <v>127</v>
      </c>
      <c r="G18" s="30">
        <v>1</v>
      </c>
      <c r="H18" s="30" t="s">
        <v>123</v>
      </c>
      <c r="I18" s="30">
        <v>1015</v>
      </c>
      <c r="J18" s="26" t="s">
        <v>124</v>
      </c>
      <c r="K18" s="26" t="s">
        <v>43</v>
      </c>
      <c r="L18" s="26" t="s">
        <v>43</v>
      </c>
      <c r="M18" s="26" t="s">
        <v>43</v>
      </c>
      <c r="N18" s="26" t="s">
        <v>43</v>
      </c>
      <c r="O18" s="26" t="s">
        <v>43</v>
      </c>
      <c r="P18" s="26">
        <f t="shared" si="1"/>
        <v>0</v>
      </c>
      <c r="Q18" s="26">
        <f t="shared" si="0"/>
        <v>0</v>
      </c>
    </row>
    <row r="19" spans="1:17" ht="20.25">
      <c r="A19" s="88"/>
      <c r="B19" s="86" t="s">
        <v>136</v>
      </c>
      <c r="C19" s="26">
        <v>105</v>
      </c>
      <c r="D19" s="26">
        <v>672</v>
      </c>
      <c r="E19" s="26" t="s">
        <v>126</v>
      </c>
      <c r="F19" s="26" t="s">
        <v>127</v>
      </c>
      <c r="G19" s="30">
        <v>3</v>
      </c>
      <c r="H19" s="30" t="s">
        <v>123</v>
      </c>
      <c r="I19" s="30">
        <v>1450</v>
      </c>
      <c r="J19" s="26" t="s">
        <v>124</v>
      </c>
      <c r="K19" s="26" t="s">
        <v>43</v>
      </c>
      <c r="L19" s="26" t="s">
        <v>43</v>
      </c>
      <c r="M19" s="26" t="s">
        <v>43</v>
      </c>
      <c r="N19" s="26" t="s">
        <v>43</v>
      </c>
      <c r="O19" s="26" t="s">
        <v>43</v>
      </c>
      <c r="P19" s="26">
        <f t="shared" si="1"/>
        <v>0</v>
      </c>
      <c r="Q19" s="26">
        <f t="shared" si="0"/>
        <v>0</v>
      </c>
    </row>
    <row r="20" spans="1:17" ht="21" thickBot="1">
      <c r="A20" s="89"/>
      <c r="B20" s="86" t="s">
        <v>137</v>
      </c>
      <c r="C20" s="26">
        <v>126</v>
      </c>
      <c r="D20" s="26">
        <v>896</v>
      </c>
      <c r="E20" s="26" t="s">
        <v>126</v>
      </c>
      <c r="F20" s="26" t="s">
        <v>127</v>
      </c>
      <c r="G20" s="30">
        <v>5</v>
      </c>
      <c r="H20" s="30" t="s">
        <v>123</v>
      </c>
      <c r="I20" s="30">
        <v>1885</v>
      </c>
      <c r="J20" s="26" t="s">
        <v>124</v>
      </c>
      <c r="K20" s="26" t="s">
        <v>43</v>
      </c>
      <c r="L20" s="26" t="s">
        <v>43</v>
      </c>
      <c r="M20" s="26" t="s">
        <v>43</v>
      </c>
      <c r="N20" s="26" t="s">
        <v>43</v>
      </c>
      <c r="O20" s="26" t="s">
        <v>43</v>
      </c>
      <c r="P20" s="26">
        <f t="shared" si="1"/>
        <v>0</v>
      </c>
      <c r="Q20" s="26">
        <f t="shared" si="0"/>
        <v>0</v>
      </c>
    </row>
    <row r="21" spans="1:17" ht="27.75" customHeight="1">
      <c r="A21" s="69" t="s">
        <v>138</v>
      </c>
      <c r="B21" s="25" t="s">
        <v>139</v>
      </c>
      <c r="C21" s="26">
        <v>96</v>
      </c>
      <c r="D21" s="26">
        <v>322</v>
      </c>
      <c r="E21" s="26" t="s">
        <v>126</v>
      </c>
      <c r="F21" s="26" t="s">
        <v>127</v>
      </c>
      <c r="G21" s="30">
        <v>0</v>
      </c>
      <c r="H21" s="30" t="s">
        <v>140</v>
      </c>
      <c r="I21" s="30">
        <v>0.6</v>
      </c>
      <c r="J21" s="26" t="s">
        <v>166</v>
      </c>
      <c r="K21" s="26">
        <v>0</v>
      </c>
      <c r="L21" s="26">
        <v>36</v>
      </c>
      <c r="M21" s="26">
        <v>1</v>
      </c>
      <c r="N21" s="26">
        <v>36</v>
      </c>
      <c r="O21" s="26">
        <v>90</v>
      </c>
      <c r="P21" s="26">
        <f t="shared" si="1"/>
        <v>45</v>
      </c>
      <c r="Q21" s="26">
        <f t="shared" si="0"/>
        <v>67.5</v>
      </c>
    </row>
    <row r="22" spans="1:17" ht="27.75" customHeight="1">
      <c r="A22" s="69"/>
      <c r="B22" s="25" t="s">
        <v>141</v>
      </c>
      <c r="C22" s="26">
        <v>87</v>
      </c>
      <c r="D22" s="26">
        <v>293</v>
      </c>
      <c r="E22" s="26" t="s">
        <v>126</v>
      </c>
      <c r="F22" s="26" t="s">
        <v>127</v>
      </c>
      <c r="G22" s="30">
        <v>1</v>
      </c>
      <c r="H22" s="30" t="s">
        <v>140</v>
      </c>
      <c r="I22" s="30">
        <v>0.6</v>
      </c>
      <c r="J22" s="26" t="s">
        <v>166</v>
      </c>
      <c r="K22" s="26">
        <v>0</v>
      </c>
      <c r="L22" s="26">
        <v>36</v>
      </c>
      <c r="M22" s="26">
        <v>1</v>
      </c>
      <c r="N22" s="26">
        <v>36</v>
      </c>
      <c r="O22" s="26">
        <v>90</v>
      </c>
      <c r="P22" s="26">
        <f t="shared" si="1"/>
        <v>45</v>
      </c>
      <c r="Q22" s="26">
        <f t="shared" si="0"/>
        <v>67.5</v>
      </c>
    </row>
    <row r="23" spans="1:17" ht="27.75" customHeight="1">
      <c r="A23" s="69"/>
      <c r="B23" s="25" t="s">
        <v>142</v>
      </c>
      <c r="C23" s="26">
        <v>109</v>
      </c>
      <c r="D23" s="26">
        <v>332</v>
      </c>
      <c r="E23" s="26" t="s">
        <v>126</v>
      </c>
      <c r="F23" s="26" t="s">
        <v>127</v>
      </c>
      <c r="G23" s="30">
        <v>3</v>
      </c>
      <c r="H23" s="30" t="s">
        <v>140</v>
      </c>
      <c r="I23" s="30">
        <v>0.6</v>
      </c>
      <c r="J23" s="26" t="s">
        <v>166</v>
      </c>
      <c r="K23" s="26">
        <v>0</v>
      </c>
      <c r="L23" s="26">
        <v>36</v>
      </c>
      <c r="M23" s="26">
        <v>1</v>
      </c>
      <c r="N23" s="26">
        <v>36</v>
      </c>
      <c r="O23" s="26">
        <v>70</v>
      </c>
      <c r="P23" s="26">
        <f t="shared" si="1"/>
        <v>45</v>
      </c>
      <c r="Q23" s="26">
        <f t="shared" si="0"/>
        <v>52.5</v>
      </c>
    </row>
    <row r="24" spans="1:17" ht="27.75" customHeight="1" thickBot="1">
      <c r="A24" s="69"/>
      <c r="B24" s="25" t="s">
        <v>143</v>
      </c>
      <c r="C24" s="26">
        <v>133</v>
      </c>
      <c r="D24" s="26">
        <v>397</v>
      </c>
      <c r="E24" s="26" t="s">
        <v>126</v>
      </c>
      <c r="F24" s="26" t="s">
        <v>127</v>
      </c>
      <c r="G24" s="30">
        <v>5</v>
      </c>
      <c r="H24" s="30" t="s">
        <v>140</v>
      </c>
      <c r="I24" s="30">
        <v>0.6</v>
      </c>
      <c r="J24" s="26" t="s">
        <v>166</v>
      </c>
      <c r="K24" s="26">
        <v>0</v>
      </c>
      <c r="L24" s="26">
        <v>36</v>
      </c>
      <c r="M24" s="26">
        <v>1</v>
      </c>
      <c r="N24" s="26">
        <v>36</v>
      </c>
      <c r="O24" s="26">
        <v>50</v>
      </c>
      <c r="P24" s="26">
        <f t="shared" si="1"/>
        <v>45</v>
      </c>
      <c r="Q24" s="26">
        <f t="shared" si="0"/>
        <v>37.5</v>
      </c>
    </row>
    <row r="25" spans="1:17" ht="20.25">
      <c r="A25" s="68" t="s">
        <v>144</v>
      </c>
      <c r="B25" s="25" t="s">
        <v>145</v>
      </c>
      <c r="C25" s="26">
        <v>144</v>
      </c>
      <c r="D25" s="26">
        <v>87</v>
      </c>
      <c r="E25" s="26" t="s">
        <v>146</v>
      </c>
      <c r="F25" s="26" t="s">
        <v>42</v>
      </c>
      <c r="G25" s="30">
        <v>0</v>
      </c>
      <c r="H25" s="30" t="s">
        <v>123</v>
      </c>
      <c r="I25" s="30">
        <v>900</v>
      </c>
      <c r="J25" s="26" t="s">
        <v>124</v>
      </c>
      <c r="K25" s="26">
        <v>0</v>
      </c>
      <c r="L25" s="26">
        <v>1</v>
      </c>
      <c r="M25" s="26">
        <v>1</v>
      </c>
      <c r="N25" s="26">
        <v>1</v>
      </c>
      <c r="O25" s="26">
        <v>70</v>
      </c>
      <c r="P25" s="26">
        <f t="shared" si="1"/>
        <v>1.25</v>
      </c>
      <c r="Q25" s="26">
        <f t="shared" si="0"/>
        <v>52.5</v>
      </c>
    </row>
    <row r="26" spans="1:17" ht="20.25">
      <c r="A26" s="69"/>
      <c r="B26" s="25" t="s">
        <v>147</v>
      </c>
      <c r="C26" s="26">
        <v>179</v>
      </c>
      <c r="D26" s="26">
        <v>830</v>
      </c>
      <c r="E26" s="26" t="s">
        <v>146</v>
      </c>
      <c r="F26" s="26" t="s">
        <v>42</v>
      </c>
      <c r="G26" s="30">
        <v>0</v>
      </c>
      <c r="H26" s="30" t="s">
        <v>123</v>
      </c>
      <c r="I26" s="30">
        <v>1950</v>
      </c>
      <c r="J26" s="26" t="s">
        <v>124</v>
      </c>
      <c r="K26" s="26">
        <v>0</v>
      </c>
      <c r="L26" s="26">
        <v>1</v>
      </c>
      <c r="M26" s="26">
        <v>1</v>
      </c>
      <c r="N26" s="26">
        <v>1</v>
      </c>
      <c r="O26" s="26">
        <v>70</v>
      </c>
      <c r="P26" s="26">
        <f t="shared" si="1"/>
        <v>1.25</v>
      </c>
      <c r="Q26" s="26">
        <f t="shared" si="0"/>
        <v>52.5</v>
      </c>
    </row>
    <row r="27" spans="1:17" ht="20.25">
      <c r="A27" s="69"/>
      <c r="B27" s="25" t="s">
        <v>148</v>
      </c>
      <c r="C27" s="26">
        <v>131</v>
      </c>
      <c r="D27" s="26">
        <v>79</v>
      </c>
      <c r="E27" s="26" t="s">
        <v>146</v>
      </c>
      <c r="F27" s="26" t="s">
        <v>149</v>
      </c>
      <c r="G27" s="30">
        <v>1</v>
      </c>
      <c r="H27" s="30" t="s">
        <v>123</v>
      </c>
      <c r="I27" s="30">
        <v>900</v>
      </c>
      <c r="J27" s="26" t="s">
        <v>124</v>
      </c>
      <c r="K27" s="26">
        <v>0</v>
      </c>
      <c r="L27" s="26">
        <v>1</v>
      </c>
      <c r="M27" s="26">
        <v>1</v>
      </c>
      <c r="N27" s="26">
        <v>1</v>
      </c>
      <c r="O27" s="26">
        <v>70</v>
      </c>
      <c r="P27" s="26">
        <f t="shared" si="1"/>
        <v>1.25</v>
      </c>
      <c r="Q27" s="26">
        <f t="shared" si="0"/>
        <v>52.5</v>
      </c>
    </row>
    <row r="28" spans="1:17" ht="20.25">
      <c r="A28" s="69"/>
      <c r="B28" s="25" t="s">
        <v>150</v>
      </c>
      <c r="C28" s="26">
        <v>164</v>
      </c>
      <c r="D28" s="26">
        <v>113</v>
      </c>
      <c r="E28" s="26" t="s">
        <v>146</v>
      </c>
      <c r="F28" s="26" t="s">
        <v>149</v>
      </c>
      <c r="G28" s="30">
        <v>3</v>
      </c>
      <c r="H28" s="30" t="s">
        <v>123</v>
      </c>
      <c r="I28" s="30">
        <v>900</v>
      </c>
      <c r="J28" s="26" t="s">
        <v>124</v>
      </c>
      <c r="K28" s="26">
        <v>0</v>
      </c>
      <c r="L28" s="26">
        <v>1</v>
      </c>
      <c r="M28" s="26">
        <v>1</v>
      </c>
      <c r="N28" s="26">
        <v>1</v>
      </c>
      <c r="O28" s="26">
        <v>55</v>
      </c>
      <c r="P28" s="26">
        <f t="shared" si="1"/>
        <v>1.25</v>
      </c>
      <c r="Q28" s="26">
        <f t="shared" si="0"/>
        <v>41.25</v>
      </c>
    </row>
    <row r="29" spans="1:17" ht="20.25">
      <c r="A29" s="69"/>
      <c r="B29" s="25" t="s">
        <v>151</v>
      </c>
      <c r="C29" s="26">
        <v>205</v>
      </c>
      <c r="D29" s="26">
        <v>149</v>
      </c>
      <c r="E29" s="26" t="s">
        <v>146</v>
      </c>
      <c r="F29" s="26" t="s">
        <v>149</v>
      </c>
      <c r="G29" s="30">
        <v>5</v>
      </c>
      <c r="H29" s="30" t="s">
        <v>123</v>
      </c>
      <c r="I29" s="30">
        <v>900</v>
      </c>
      <c r="J29" s="26" t="s">
        <v>124</v>
      </c>
      <c r="K29" s="26">
        <v>0</v>
      </c>
      <c r="L29" s="26">
        <v>1</v>
      </c>
      <c r="M29" s="26">
        <v>1</v>
      </c>
      <c r="N29" s="26">
        <v>1</v>
      </c>
      <c r="O29" s="26">
        <v>40</v>
      </c>
      <c r="P29" s="26">
        <f t="shared" si="1"/>
        <v>1.25</v>
      </c>
      <c r="Q29" s="26">
        <f t="shared" si="0"/>
        <v>30</v>
      </c>
    </row>
    <row r="30" spans="1:17" ht="20.25">
      <c r="A30" s="69"/>
      <c r="B30" s="25" t="s">
        <v>152</v>
      </c>
      <c r="C30" s="26">
        <v>163</v>
      </c>
      <c r="D30" s="26">
        <v>754</v>
      </c>
      <c r="E30" s="26" t="s">
        <v>146</v>
      </c>
      <c r="F30" s="26" t="s">
        <v>149</v>
      </c>
      <c r="G30" s="30">
        <v>1</v>
      </c>
      <c r="H30" s="30" t="s">
        <v>123</v>
      </c>
      <c r="I30" s="30">
        <v>1950</v>
      </c>
      <c r="J30" s="26" t="s">
        <v>124</v>
      </c>
      <c r="K30" s="26">
        <v>0</v>
      </c>
      <c r="L30" s="26">
        <v>1</v>
      </c>
      <c r="M30" s="26">
        <v>1</v>
      </c>
      <c r="N30" s="26">
        <v>1</v>
      </c>
      <c r="O30" s="26">
        <v>70</v>
      </c>
      <c r="P30" s="26">
        <f t="shared" si="1"/>
        <v>1.25</v>
      </c>
      <c r="Q30" s="26">
        <f t="shared" si="0"/>
        <v>52.5</v>
      </c>
    </row>
    <row r="31" spans="1:17" ht="20.25">
      <c r="A31" s="69"/>
      <c r="B31" s="25" t="s">
        <v>153</v>
      </c>
      <c r="C31" s="26">
        <v>204</v>
      </c>
      <c r="D31" s="26">
        <v>880</v>
      </c>
      <c r="E31" s="26" t="s">
        <v>146</v>
      </c>
      <c r="F31" s="26" t="s">
        <v>149</v>
      </c>
      <c r="G31" s="30">
        <v>3</v>
      </c>
      <c r="H31" s="30" t="s">
        <v>123</v>
      </c>
      <c r="I31" s="30">
        <v>1950</v>
      </c>
      <c r="J31" s="26" t="s">
        <v>124</v>
      </c>
      <c r="K31" s="26">
        <v>0</v>
      </c>
      <c r="L31" s="26">
        <v>1</v>
      </c>
      <c r="M31" s="26">
        <v>1</v>
      </c>
      <c r="N31" s="26">
        <v>1</v>
      </c>
      <c r="O31" s="26">
        <v>55</v>
      </c>
      <c r="P31" s="26">
        <f t="shared" si="1"/>
        <v>1.25</v>
      </c>
      <c r="Q31" s="26">
        <f t="shared" si="0"/>
        <v>41.25</v>
      </c>
    </row>
    <row r="32" spans="1:17" ht="21" thickBot="1">
      <c r="A32" s="69"/>
      <c r="B32" s="25" t="s">
        <v>154</v>
      </c>
      <c r="C32" s="26">
        <v>286</v>
      </c>
      <c r="D32" s="26">
        <v>1048</v>
      </c>
      <c r="E32" s="26" t="s">
        <v>146</v>
      </c>
      <c r="F32" s="26" t="s">
        <v>149</v>
      </c>
      <c r="G32" s="30">
        <v>5</v>
      </c>
      <c r="H32" s="30" t="s">
        <v>123</v>
      </c>
      <c r="I32" s="30">
        <v>1950</v>
      </c>
      <c r="J32" s="26" t="s">
        <v>124</v>
      </c>
      <c r="K32" s="26">
        <v>0</v>
      </c>
      <c r="L32" s="26">
        <v>1</v>
      </c>
      <c r="M32" s="26">
        <v>1</v>
      </c>
      <c r="N32" s="26">
        <v>1</v>
      </c>
      <c r="O32" s="26">
        <v>40</v>
      </c>
      <c r="P32" s="26">
        <f t="shared" si="1"/>
        <v>1.25</v>
      </c>
      <c r="Q32" s="26">
        <f t="shared" si="0"/>
        <v>30</v>
      </c>
    </row>
    <row r="33" spans="1:17" ht="20.25">
      <c r="A33" s="68" t="s">
        <v>155</v>
      </c>
      <c r="B33" s="25" t="s">
        <v>385</v>
      </c>
      <c r="C33" s="26">
        <v>158</v>
      </c>
      <c r="D33" s="26">
        <v>99</v>
      </c>
      <c r="E33" s="26" t="s">
        <v>146</v>
      </c>
      <c r="F33" s="26" t="s">
        <v>42</v>
      </c>
      <c r="G33" s="30">
        <v>0</v>
      </c>
      <c r="H33" s="30" t="s">
        <v>123</v>
      </c>
      <c r="I33" s="30">
        <v>180</v>
      </c>
      <c r="J33" s="26" t="s">
        <v>124</v>
      </c>
      <c r="K33" s="26" t="s">
        <v>43</v>
      </c>
      <c r="L33" s="26" t="s">
        <v>43</v>
      </c>
      <c r="M33" s="26" t="s">
        <v>43</v>
      </c>
      <c r="N33" s="26" t="s">
        <v>43</v>
      </c>
      <c r="O33" s="26" t="s">
        <v>43</v>
      </c>
      <c r="P33" s="26">
        <f t="shared" si="1"/>
        <v>0</v>
      </c>
      <c r="Q33" s="26">
        <f t="shared" si="0"/>
        <v>0</v>
      </c>
    </row>
    <row r="34" spans="1:17" ht="20.25">
      <c r="A34" s="69"/>
      <c r="B34" s="25" t="s">
        <v>156</v>
      </c>
      <c r="C34" s="26">
        <v>189</v>
      </c>
      <c r="D34" s="26">
        <v>322</v>
      </c>
      <c r="E34" s="26" t="s">
        <v>146</v>
      </c>
      <c r="F34" s="26" t="s">
        <v>42</v>
      </c>
      <c r="G34" s="30">
        <v>0</v>
      </c>
      <c r="H34" s="30" t="s">
        <v>123</v>
      </c>
      <c r="I34" s="30">
        <v>689</v>
      </c>
      <c r="J34" s="26" t="s">
        <v>124</v>
      </c>
      <c r="K34" s="26" t="s">
        <v>43</v>
      </c>
      <c r="L34" s="26" t="s">
        <v>43</v>
      </c>
      <c r="M34" s="26" t="s">
        <v>43</v>
      </c>
      <c r="N34" s="26" t="s">
        <v>43</v>
      </c>
      <c r="O34" s="26" t="s">
        <v>43</v>
      </c>
      <c r="P34" s="26">
        <f t="shared" si="1"/>
        <v>0</v>
      </c>
      <c r="Q34" s="26">
        <f t="shared" si="0"/>
        <v>0</v>
      </c>
    </row>
    <row r="35" spans="1:17" ht="20.25">
      <c r="A35" s="69"/>
      <c r="B35" s="25" t="s">
        <v>157</v>
      </c>
      <c r="C35" s="26">
        <v>144</v>
      </c>
      <c r="D35" s="26">
        <v>90</v>
      </c>
      <c r="E35" s="26" t="s">
        <v>146</v>
      </c>
      <c r="F35" s="26" t="s">
        <v>149</v>
      </c>
      <c r="G35" s="30">
        <v>1</v>
      </c>
      <c r="H35" s="30" t="s">
        <v>123</v>
      </c>
      <c r="I35" s="30">
        <v>180</v>
      </c>
      <c r="J35" s="26" t="s">
        <v>124</v>
      </c>
      <c r="K35" s="26" t="s">
        <v>43</v>
      </c>
      <c r="L35" s="26" t="s">
        <v>43</v>
      </c>
      <c r="M35" s="26" t="s">
        <v>43</v>
      </c>
      <c r="N35" s="26" t="s">
        <v>43</v>
      </c>
      <c r="O35" s="26" t="s">
        <v>43</v>
      </c>
      <c r="P35" s="26">
        <f t="shared" si="1"/>
        <v>0</v>
      </c>
      <c r="Q35" s="26">
        <f t="shared" si="0"/>
        <v>0</v>
      </c>
    </row>
    <row r="36" spans="1:17" ht="20.25">
      <c r="A36" s="69"/>
      <c r="B36" s="25" t="s">
        <v>158</v>
      </c>
      <c r="C36" s="26">
        <v>172</v>
      </c>
      <c r="D36" s="26">
        <v>113</v>
      </c>
      <c r="E36" s="26" t="s">
        <v>146</v>
      </c>
      <c r="F36" s="26" t="s">
        <v>149</v>
      </c>
      <c r="G36" s="30">
        <v>3</v>
      </c>
      <c r="H36" s="30" t="s">
        <v>123</v>
      </c>
      <c r="I36" s="30">
        <v>312</v>
      </c>
      <c r="J36" s="26" t="s">
        <v>124</v>
      </c>
      <c r="K36" s="26" t="s">
        <v>43</v>
      </c>
      <c r="L36" s="26" t="s">
        <v>43</v>
      </c>
      <c r="M36" s="26" t="s">
        <v>43</v>
      </c>
      <c r="N36" s="26" t="s">
        <v>43</v>
      </c>
      <c r="O36" s="26" t="s">
        <v>43</v>
      </c>
      <c r="P36" s="26">
        <f t="shared" si="1"/>
        <v>0</v>
      </c>
      <c r="Q36" s="26">
        <f t="shared" si="0"/>
        <v>0</v>
      </c>
    </row>
    <row r="37" spans="1:17" ht="20.25">
      <c r="A37" s="69"/>
      <c r="B37" s="25" t="s">
        <v>159</v>
      </c>
      <c r="C37" s="26">
        <v>209</v>
      </c>
      <c r="D37" s="26">
        <v>153</v>
      </c>
      <c r="E37" s="26" t="s">
        <v>146</v>
      </c>
      <c r="F37" s="26" t="s">
        <v>149</v>
      </c>
      <c r="G37" s="30">
        <v>5</v>
      </c>
      <c r="H37" s="30" t="s">
        <v>123</v>
      </c>
      <c r="I37" s="30">
        <v>480</v>
      </c>
      <c r="J37" s="26" t="s">
        <v>124</v>
      </c>
      <c r="K37" s="26" t="s">
        <v>43</v>
      </c>
      <c r="L37" s="26" t="s">
        <v>43</v>
      </c>
      <c r="M37" s="26" t="s">
        <v>43</v>
      </c>
      <c r="N37" s="26" t="s">
        <v>43</v>
      </c>
      <c r="O37" s="26" t="s">
        <v>43</v>
      </c>
      <c r="P37" s="26">
        <f t="shared" si="1"/>
        <v>0</v>
      </c>
      <c r="Q37" s="26">
        <f t="shared" si="0"/>
        <v>0</v>
      </c>
    </row>
    <row r="38" spans="1:17" ht="20.25">
      <c r="A38" s="69"/>
      <c r="B38" s="25" t="s">
        <v>160</v>
      </c>
      <c r="C38" s="26">
        <v>172</v>
      </c>
      <c r="D38" s="26">
        <v>293</v>
      </c>
      <c r="E38" s="26" t="s">
        <v>146</v>
      </c>
      <c r="F38" s="26" t="s">
        <v>149</v>
      </c>
      <c r="G38" s="30">
        <v>1</v>
      </c>
      <c r="H38" s="30" t="s">
        <v>123</v>
      </c>
      <c r="I38" s="30">
        <v>689</v>
      </c>
      <c r="J38" s="26" t="s">
        <v>124</v>
      </c>
      <c r="K38" s="26" t="s">
        <v>43</v>
      </c>
      <c r="L38" s="26" t="s">
        <v>43</v>
      </c>
      <c r="M38" s="26" t="s">
        <v>43</v>
      </c>
      <c r="N38" s="26" t="s">
        <v>43</v>
      </c>
      <c r="O38" s="26" t="s">
        <v>43</v>
      </c>
      <c r="P38" s="26">
        <f t="shared" si="1"/>
        <v>0</v>
      </c>
      <c r="Q38" s="26">
        <f t="shared" si="0"/>
        <v>0</v>
      </c>
    </row>
    <row r="39" spans="1:17" ht="20.25">
      <c r="A39" s="69"/>
      <c r="B39" s="25" t="s">
        <v>161</v>
      </c>
      <c r="C39" s="26">
        <v>218</v>
      </c>
      <c r="D39" s="26">
        <v>419</v>
      </c>
      <c r="E39" s="26" t="s">
        <v>146</v>
      </c>
      <c r="F39" s="26" t="s">
        <v>149</v>
      </c>
      <c r="G39" s="30">
        <v>3</v>
      </c>
      <c r="H39" s="30" t="s">
        <v>123</v>
      </c>
      <c r="I39" s="30">
        <v>1007</v>
      </c>
      <c r="J39" s="26" t="s">
        <v>124</v>
      </c>
      <c r="K39" s="26" t="s">
        <v>43</v>
      </c>
      <c r="L39" s="26" t="s">
        <v>43</v>
      </c>
      <c r="M39" s="26" t="s">
        <v>43</v>
      </c>
      <c r="N39" s="26" t="s">
        <v>43</v>
      </c>
      <c r="O39" s="26" t="s">
        <v>43</v>
      </c>
      <c r="P39" s="26">
        <f t="shared" si="1"/>
        <v>0</v>
      </c>
      <c r="Q39" s="26">
        <f t="shared" si="0"/>
        <v>0</v>
      </c>
    </row>
    <row r="40" spans="1:17" ht="27.75" customHeight="1">
      <c r="A40" s="71"/>
      <c r="B40" s="25" t="s">
        <v>162</v>
      </c>
      <c r="C40" s="26">
        <v>264</v>
      </c>
      <c r="D40" s="26">
        <v>587</v>
      </c>
      <c r="E40" s="26" t="s">
        <v>146</v>
      </c>
      <c r="F40" s="26" t="s">
        <v>149</v>
      </c>
      <c r="G40" s="30">
        <v>5</v>
      </c>
      <c r="H40" s="30" t="s">
        <v>123</v>
      </c>
      <c r="I40" s="30">
        <v>1325</v>
      </c>
      <c r="J40" s="26" t="s">
        <v>386</v>
      </c>
      <c r="K40" s="26" t="s">
        <v>43</v>
      </c>
      <c r="L40" s="26" t="s">
        <v>43</v>
      </c>
      <c r="M40" s="26" t="s">
        <v>43</v>
      </c>
      <c r="N40" s="26" t="s">
        <v>43</v>
      </c>
      <c r="O40" s="26" t="s">
        <v>43</v>
      </c>
      <c r="P40" s="26">
        <f t="shared" si="1"/>
        <v>0</v>
      </c>
      <c r="Q40" s="26">
        <f t="shared" si="0"/>
        <v>0</v>
      </c>
    </row>
    <row r="41" spans="1:17" ht="30" customHeight="1">
      <c r="A41" s="69" t="s">
        <v>163</v>
      </c>
      <c r="B41" s="25" t="s">
        <v>164</v>
      </c>
      <c r="C41" s="26">
        <v>233</v>
      </c>
      <c r="D41" s="26">
        <v>184</v>
      </c>
      <c r="E41" s="26" t="s">
        <v>165</v>
      </c>
      <c r="F41" s="26" t="s">
        <v>42</v>
      </c>
      <c r="G41" s="30">
        <v>0</v>
      </c>
      <c r="H41" s="30" t="s">
        <v>140</v>
      </c>
      <c r="I41" s="30">
        <v>0.4</v>
      </c>
      <c r="J41" s="26" t="s">
        <v>166</v>
      </c>
      <c r="K41" s="26">
        <v>0</v>
      </c>
      <c r="L41" s="26">
        <v>24</v>
      </c>
      <c r="M41" s="26">
        <v>1</v>
      </c>
      <c r="N41" s="26">
        <v>24</v>
      </c>
      <c r="O41" s="26">
        <v>100</v>
      </c>
      <c r="P41" s="26">
        <f t="shared" si="1"/>
        <v>30</v>
      </c>
      <c r="Q41" s="26">
        <f t="shared" si="0"/>
        <v>75</v>
      </c>
    </row>
    <row r="42" spans="1:17" ht="30" customHeight="1">
      <c r="A42" s="69"/>
      <c r="B42" s="25" t="s">
        <v>167</v>
      </c>
      <c r="C42" s="26">
        <v>213</v>
      </c>
      <c r="D42" s="26">
        <v>158</v>
      </c>
      <c r="E42" s="26" t="s">
        <v>146</v>
      </c>
      <c r="F42" s="26" t="s">
        <v>149</v>
      </c>
      <c r="G42" s="30">
        <v>1</v>
      </c>
      <c r="H42" s="30" t="s">
        <v>168</v>
      </c>
      <c r="I42" s="30">
        <v>0.4</v>
      </c>
      <c r="J42" s="26" t="s">
        <v>166</v>
      </c>
      <c r="K42" s="26">
        <v>0</v>
      </c>
      <c r="L42" s="26">
        <v>24</v>
      </c>
      <c r="M42" s="26">
        <v>1</v>
      </c>
      <c r="N42" s="26">
        <v>24</v>
      </c>
      <c r="O42" s="26">
        <v>100</v>
      </c>
      <c r="P42" s="26">
        <f t="shared" si="1"/>
        <v>30</v>
      </c>
      <c r="Q42" s="26">
        <f t="shared" si="0"/>
        <v>75</v>
      </c>
    </row>
    <row r="43" spans="1:17" ht="30" customHeight="1">
      <c r="A43" s="69"/>
      <c r="B43" s="25" t="s">
        <v>169</v>
      </c>
      <c r="C43" s="26">
        <v>238</v>
      </c>
      <c r="D43" s="26">
        <v>189</v>
      </c>
      <c r="E43" s="26" t="s">
        <v>146</v>
      </c>
      <c r="F43" s="26" t="s">
        <v>149</v>
      </c>
      <c r="G43" s="30">
        <v>3</v>
      </c>
      <c r="H43" s="30" t="s">
        <v>140</v>
      </c>
      <c r="I43" s="30">
        <v>0.4</v>
      </c>
      <c r="J43" s="26" t="s">
        <v>166</v>
      </c>
      <c r="K43" s="26">
        <v>0</v>
      </c>
      <c r="L43" s="26">
        <v>24</v>
      </c>
      <c r="M43" s="26">
        <v>1</v>
      </c>
      <c r="N43" s="26">
        <v>24</v>
      </c>
      <c r="O43" s="26">
        <v>80</v>
      </c>
      <c r="P43" s="26">
        <f t="shared" si="1"/>
        <v>30</v>
      </c>
      <c r="Q43" s="26">
        <f t="shared" si="0"/>
        <v>60</v>
      </c>
    </row>
    <row r="44" spans="1:17" ht="30" customHeight="1" thickBot="1">
      <c r="A44" s="72"/>
      <c r="B44" s="25" t="s">
        <v>170</v>
      </c>
      <c r="C44" s="26">
        <v>279</v>
      </c>
      <c r="D44" s="26">
        <v>225</v>
      </c>
      <c r="E44" s="26" t="s">
        <v>146</v>
      </c>
      <c r="F44" s="26" t="s">
        <v>149</v>
      </c>
      <c r="G44" s="30">
        <v>5</v>
      </c>
      <c r="H44" s="30" t="s">
        <v>140</v>
      </c>
      <c r="I44" s="30">
        <v>0.4</v>
      </c>
      <c r="J44" s="26" t="s">
        <v>166</v>
      </c>
      <c r="K44" s="26">
        <v>0</v>
      </c>
      <c r="L44" s="26">
        <v>24</v>
      </c>
      <c r="M44" s="26">
        <v>1</v>
      </c>
      <c r="N44" s="26">
        <v>24</v>
      </c>
      <c r="O44" s="26">
        <v>60</v>
      </c>
      <c r="P44" s="26">
        <f t="shared" si="1"/>
        <v>30</v>
      </c>
      <c r="Q44" s="26">
        <f t="shared" si="0"/>
        <v>45</v>
      </c>
    </row>
    <row r="45" spans="1:17" ht="20.25">
      <c r="A45" s="68" t="s">
        <v>171</v>
      </c>
      <c r="B45" s="25" t="s">
        <v>172</v>
      </c>
      <c r="C45" s="26">
        <v>130</v>
      </c>
      <c r="D45" s="26">
        <v>105</v>
      </c>
      <c r="E45" s="26" t="s">
        <v>165</v>
      </c>
      <c r="F45" s="26" t="s">
        <v>173</v>
      </c>
      <c r="G45" s="30">
        <v>0</v>
      </c>
      <c r="H45" s="30" t="s">
        <v>140</v>
      </c>
      <c r="I45" s="30">
        <v>1.3</v>
      </c>
      <c r="J45" s="26" t="s">
        <v>166</v>
      </c>
      <c r="K45" s="26">
        <v>0</v>
      </c>
      <c r="L45" s="26">
        <v>20</v>
      </c>
      <c r="M45" s="26">
        <v>1</v>
      </c>
      <c r="N45" s="26">
        <v>20</v>
      </c>
      <c r="O45" s="26">
        <v>80</v>
      </c>
      <c r="P45" s="26">
        <f t="shared" si="1"/>
        <v>25</v>
      </c>
      <c r="Q45" s="26">
        <f t="shared" si="0"/>
        <v>60</v>
      </c>
    </row>
    <row r="46" spans="1:17" ht="20.25">
      <c r="A46" s="69"/>
      <c r="B46" s="25" t="s">
        <v>174</v>
      </c>
      <c r="C46" s="26">
        <v>130</v>
      </c>
      <c r="D46" s="26">
        <v>105</v>
      </c>
      <c r="E46" s="26" t="s">
        <v>165</v>
      </c>
      <c r="F46" s="26" t="s">
        <v>173</v>
      </c>
      <c r="G46" s="30">
        <v>1</v>
      </c>
      <c r="H46" s="30" t="s">
        <v>140</v>
      </c>
      <c r="I46" s="30">
        <v>1.3</v>
      </c>
      <c r="J46" s="26" t="s">
        <v>166</v>
      </c>
      <c r="K46" s="26">
        <v>0</v>
      </c>
      <c r="L46" s="26">
        <v>20</v>
      </c>
      <c r="M46" s="26">
        <v>1</v>
      </c>
      <c r="N46" s="26">
        <v>20</v>
      </c>
      <c r="O46" s="26">
        <v>60</v>
      </c>
      <c r="P46" s="26">
        <f t="shared" si="1"/>
        <v>25</v>
      </c>
      <c r="Q46" s="26">
        <f t="shared" si="0"/>
        <v>45</v>
      </c>
    </row>
    <row r="47" spans="1:17" ht="20.25">
      <c r="A47" s="69"/>
      <c r="B47" s="25" t="s">
        <v>175</v>
      </c>
      <c r="C47" s="26">
        <v>130</v>
      </c>
      <c r="D47" s="26">
        <v>105</v>
      </c>
      <c r="E47" s="26" t="s">
        <v>165</v>
      </c>
      <c r="F47" s="26" t="s">
        <v>173</v>
      </c>
      <c r="G47" s="30">
        <v>2</v>
      </c>
      <c r="H47" s="30" t="s">
        <v>140</v>
      </c>
      <c r="I47" s="30">
        <v>1.3</v>
      </c>
      <c r="J47" s="26" t="s">
        <v>166</v>
      </c>
      <c r="K47" s="26">
        <v>0</v>
      </c>
      <c r="L47" s="26">
        <v>20</v>
      </c>
      <c r="M47" s="26">
        <v>1</v>
      </c>
      <c r="N47" s="26">
        <v>20</v>
      </c>
      <c r="O47" s="26">
        <v>40</v>
      </c>
      <c r="P47" s="26">
        <f t="shared" si="1"/>
        <v>25</v>
      </c>
      <c r="Q47" s="26">
        <f t="shared" si="0"/>
        <v>30</v>
      </c>
    </row>
    <row r="48" spans="1:17" ht="20.25">
      <c r="A48" s="69"/>
      <c r="B48" s="25" t="s">
        <v>176</v>
      </c>
      <c r="C48" s="26">
        <v>118</v>
      </c>
      <c r="D48" s="26">
        <v>95</v>
      </c>
      <c r="E48" s="26" t="s">
        <v>165</v>
      </c>
      <c r="F48" s="26" t="s">
        <v>173</v>
      </c>
      <c r="G48" s="30">
        <v>1</v>
      </c>
      <c r="H48" s="30" t="s">
        <v>140</v>
      </c>
      <c r="I48" s="30">
        <v>1.3</v>
      </c>
      <c r="J48" s="26" t="s">
        <v>166</v>
      </c>
      <c r="K48" s="26">
        <v>0</v>
      </c>
      <c r="L48" s="26">
        <v>20</v>
      </c>
      <c r="M48" s="26">
        <v>1</v>
      </c>
      <c r="N48" s="26">
        <v>20</v>
      </c>
      <c r="O48" s="26">
        <v>80</v>
      </c>
      <c r="P48" s="26">
        <f t="shared" si="1"/>
        <v>25</v>
      </c>
      <c r="Q48" s="26">
        <f t="shared" si="0"/>
        <v>60</v>
      </c>
    </row>
    <row r="49" spans="1:17" ht="20.25">
      <c r="A49" s="69"/>
      <c r="B49" s="25" t="s">
        <v>177</v>
      </c>
      <c r="C49" s="26">
        <v>146</v>
      </c>
      <c r="D49" s="26">
        <v>123</v>
      </c>
      <c r="E49" s="26" t="s">
        <v>165</v>
      </c>
      <c r="F49" s="26" t="s">
        <v>173</v>
      </c>
      <c r="G49" s="30">
        <v>3</v>
      </c>
      <c r="H49" s="30" t="s">
        <v>140</v>
      </c>
      <c r="I49" s="30">
        <v>1.3</v>
      </c>
      <c r="J49" s="26" t="s">
        <v>166</v>
      </c>
      <c r="K49" s="26">
        <v>0</v>
      </c>
      <c r="L49" s="26">
        <v>20</v>
      </c>
      <c r="M49" s="26">
        <v>1</v>
      </c>
      <c r="N49" s="26">
        <v>20</v>
      </c>
      <c r="O49" s="26">
        <v>60</v>
      </c>
      <c r="P49" s="26">
        <f t="shared" si="1"/>
        <v>25</v>
      </c>
      <c r="Q49" s="26">
        <f t="shared" si="0"/>
        <v>45</v>
      </c>
    </row>
    <row r="50" spans="1:17" ht="20.25">
      <c r="A50" s="69"/>
      <c r="B50" s="25" t="s">
        <v>178</v>
      </c>
      <c r="C50" s="26">
        <v>180</v>
      </c>
      <c r="D50" s="26">
        <v>168</v>
      </c>
      <c r="E50" s="26" t="s">
        <v>165</v>
      </c>
      <c r="F50" s="26" t="s">
        <v>173</v>
      </c>
      <c r="G50" s="30">
        <v>5</v>
      </c>
      <c r="H50" s="30" t="s">
        <v>140</v>
      </c>
      <c r="I50" s="30">
        <v>1.3</v>
      </c>
      <c r="J50" s="26" t="s">
        <v>166</v>
      </c>
      <c r="K50" s="26">
        <v>0</v>
      </c>
      <c r="L50" s="26">
        <v>20</v>
      </c>
      <c r="M50" s="26">
        <v>1</v>
      </c>
      <c r="N50" s="26">
        <v>20</v>
      </c>
      <c r="O50" s="26">
        <v>40</v>
      </c>
      <c r="P50" s="26">
        <f t="shared" si="1"/>
        <v>25</v>
      </c>
      <c r="Q50" s="26">
        <f t="shared" si="0"/>
        <v>30</v>
      </c>
    </row>
    <row r="51" spans="1:17" ht="20.25">
      <c r="A51" s="69"/>
      <c r="B51" s="25" t="s">
        <v>179</v>
      </c>
      <c r="C51" s="26">
        <v>118</v>
      </c>
      <c r="D51" s="26">
        <v>95</v>
      </c>
      <c r="E51" s="26" t="s">
        <v>165</v>
      </c>
      <c r="F51" s="26" t="s">
        <v>173</v>
      </c>
      <c r="G51" s="30">
        <v>1</v>
      </c>
      <c r="H51" s="30" t="s">
        <v>140</v>
      </c>
      <c r="I51" s="30">
        <v>1.3</v>
      </c>
      <c r="J51" s="26" t="s">
        <v>166</v>
      </c>
      <c r="K51" s="26">
        <v>0</v>
      </c>
      <c r="L51" s="26">
        <v>20</v>
      </c>
      <c r="M51" s="26">
        <v>1</v>
      </c>
      <c r="N51" s="26">
        <v>20</v>
      </c>
      <c r="O51" s="26">
        <v>80</v>
      </c>
      <c r="P51" s="26">
        <f t="shared" si="1"/>
        <v>25</v>
      </c>
      <c r="Q51" s="26">
        <f t="shared" si="0"/>
        <v>60</v>
      </c>
    </row>
    <row r="52" spans="1:17" ht="20.25">
      <c r="A52" s="69"/>
      <c r="B52" s="25" t="s">
        <v>180</v>
      </c>
      <c r="C52" s="26">
        <v>146</v>
      </c>
      <c r="D52" s="26">
        <v>123</v>
      </c>
      <c r="E52" s="26" t="s">
        <v>165</v>
      </c>
      <c r="F52" s="26" t="s">
        <v>173</v>
      </c>
      <c r="G52" s="30">
        <v>3</v>
      </c>
      <c r="H52" s="30" t="s">
        <v>140</v>
      </c>
      <c r="I52" s="30">
        <v>1.3</v>
      </c>
      <c r="J52" s="26" t="s">
        <v>166</v>
      </c>
      <c r="K52" s="26">
        <v>0</v>
      </c>
      <c r="L52" s="26">
        <v>20</v>
      </c>
      <c r="M52" s="26">
        <v>1</v>
      </c>
      <c r="N52" s="26">
        <v>20</v>
      </c>
      <c r="O52" s="26">
        <v>60</v>
      </c>
      <c r="P52" s="26">
        <f t="shared" si="1"/>
        <v>25</v>
      </c>
      <c r="Q52" s="26">
        <f t="shared" si="0"/>
        <v>45</v>
      </c>
    </row>
    <row r="53" spans="1:17" ht="20.25">
      <c r="A53" s="69"/>
      <c r="B53" s="25" t="s">
        <v>181</v>
      </c>
      <c r="C53" s="26">
        <v>180</v>
      </c>
      <c r="D53" s="26">
        <v>168</v>
      </c>
      <c r="E53" s="26" t="s">
        <v>165</v>
      </c>
      <c r="F53" s="26" t="s">
        <v>173</v>
      </c>
      <c r="G53" s="30">
        <v>5</v>
      </c>
      <c r="H53" s="30" t="s">
        <v>140</v>
      </c>
      <c r="I53" s="30">
        <v>1.3</v>
      </c>
      <c r="J53" s="26" t="s">
        <v>166</v>
      </c>
      <c r="K53" s="26">
        <v>0</v>
      </c>
      <c r="L53" s="26">
        <v>20</v>
      </c>
      <c r="M53" s="26">
        <v>1</v>
      </c>
      <c r="N53" s="26">
        <v>20</v>
      </c>
      <c r="O53" s="26">
        <v>40</v>
      </c>
      <c r="P53" s="26">
        <f t="shared" si="1"/>
        <v>25</v>
      </c>
      <c r="Q53" s="26">
        <f t="shared" si="0"/>
        <v>30</v>
      </c>
    </row>
    <row r="54" spans="1:17" ht="20.25">
      <c r="A54" s="69"/>
      <c r="B54" s="25" t="s">
        <v>182</v>
      </c>
      <c r="C54" s="26">
        <v>118</v>
      </c>
      <c r="D54" s="26">
        <v>95</v>
      </c>
      <c r="E54" s="26" t="s">
        <v>165</v>
      </c>
      <c r="F54" s="26" t="s">
        <v>173</v>
      </c>
      <c r="G54" s="30">
        <v>1</v>
      </c>
      <c r="H54" s="30" t="s">
        <v>140</v>
      </c>
      <c r="I54" s="30">
        <v>1.3</v>
      </c>
      <c r="J54" s="26" t="s">
        <v>166</v>
      </c>
      <c r="K54" s="26">
        <v>0</v>
      </c>
      <c r="L54" s="26">
        <v>20</v>
      </c>
      <c r="M54" s="26">
        <v>1</v>
      </c>
      <c r="N54" s="26">
        <v>20</v>
      </c>
      <c r="O54" s="26">
        <v>80</v>
      </c>
      <c r="P54" s="26">
        <f t="shared" si="1"/>
        <v>25</v>
      </c>
      <c r="Q54" s="26">
        <f t="shared" si="0"/>
        <v>60</v>
      </c>
    </row>
    <row r="55" spans="1:17" ht="20.25">
      <c r="A55" s="69"/>
      <c r="B55" s="25" t="s">
        <v>183</v>
      </c>
      <c r="C55" s="26">
        <v>146</v>
      </c>
      <c r="D55" s="26">
        <v>123</v>
      </c>
      <c r="E55" s="26" t="s">
        <v>165</v>
      </c>
      <c r="F55" s="26" t="s">
        <v>173</v>
      </c>
      <c r="G55" s="30">
        <v>3</v>
      </c>
      <c r="H55" s="30" t="s">
        <v>140</v>
      </c>
      <c r="I55" s="30">
        <v>1.3</v>
      </c>
      <c r="J55" s="26" t="s">
        <v>166</v>
      </c>
      <c r="K55" s="26">
        <v>0</v>
      </c>
      <c r="L55" s="26">
        <v>20</v>
      </c>
      <c r="M55" s="26">
        <v>1</v>
      </c>
      <c r="N55" s="26">
        <v>20</v>
      </c>
      <c r="O55" s="26">
        <v>60</v>
      </c>
      <c r="P55" s="26">
        <f t="shared" si="1"/>
        <v>25</v>
      </c>
      <c r="Q55" s="26">
        <f t="shared" si="0"/>
        <v>45</v>
      </c>
    </row>
    <row r="56" spans="1:17" ht="21" thickBot="1">
      <c r="A56" s="69"/>
      <c r="B56" s="25" t="s">
        <v>184</v>
      </c>
      <c r="C56" s="26">
        <v>180</v>
      </c>
      <c r="D56" s="26">
        <v>168</v>
      </c>
      <c r="E56" s="26" t="s">
        <v>165</v>
      </c>
      <c r="F56" s="26" t="s">
        <v>173</v>
      </c>
      <c r="G56" s="30">
        <v>5</v>
      </c>
      <c r="H56" s="30" t="s">
        <v>140</v>
      </c>
      <c r="I56" s="30">
        <v>1.3</v>
      </c>
      <c r="J56" s="26" t="s">
        <v>166</v>
      </c>
      <c r="K56" s="26">
        <v>0</v>
      </c>
      <c r="L56" s="26">
        <v>20</v>
      </c>
      <c r="M56" s="26">
        <v>1</v>
      </c>
      <c r="N56" s="26">
        <v>20</v>
      </c>
      <c r="O56" s="26">
        <v>40</v>
      </c>
      <c r="P56" s="26">
        <f t="shared" si="1"/>
        <v>25</v>
      </c>
      <c r="Q56" s="26">
        <f t="shared" si="0"/>
        <v>30</v>
      </c>
    </row>
    <row r="57" spans="1:17" ht="28.5" customHeight="1">
      <c r="A57" s="68" t="s">
        <v>185</v>
      </c>
      <c r="B57" s="25" t="s">
        <v>186</v>
      </c>
      <c r="C57" s="26">
        <v>0</v>
      </c>
      <c r="D57" s="26">
        <v>0</v>
      </c>
      <c r="E57" s="26" t="s">
        <v>165</v>
      </c>
      <c r="F57" s="26" t="s">
        <v>42</v>
      </c>
      <c r="G57" s="30">
        <v>0</v>
      </c>
      <c r="H57" s="30" t="s">
        <v>140</v>
      </c>
      <c r="I57" s="30">
        <v>1.05</v>
      </c>
      <c r="J57" s="26" t="s">
        <v>166</v>
      </c>
      <c r="K57" s="26" t="s">
        <v>43</v>
      </c>
      <c r="L57" s="26" t="s">
        <v>43</v>
      </c>
      <c r="M57" s="26" t="s">
        <v>43</v>
      </c>
      <c r="N57" s="26" t="s">
        <v>43</v>
      </c>
      <c r="O57" s="26" t="s">
        <v>43</v>
      </c>
      <c r="P57" s="26">
        <f t="shared" si="1"/>
        <v>0</v>
      </c>
      <c r="Q57" s="26">
        <f t="shared" si="0"/>
        <v>0</v>
      </c>
    </row>
    <row r="58" spans="1:17" ht="28.5" customHeight="1">
      <c r="A58" s="69"/>
      <c r="B58" s="25" t="s">
        <v>187</v>
      </c>
      <c r="C58" s="26">
        <v>0</v>
      </c>
      <c r="D58" s="26">
        <v>0</v>
      </c>
      <c r="E58" s="26" t="s">
        <v>165</v>
      </c>
      <c r="F58" s="26" t="s">
        <v>188</v>
      </c>
      <c r="G58" s="30">
        <v>1</v>
      </c>
      <c r="H58" s="30" t="s">
        <v>140</v>
      </c>
      <c r="I58" s="30">
        <v>1.07</v>
      </c>
      <c r="J58" s="26" t="s">
        <v>166</v>
      </c>
      <c r="K58" s="26" t="s">
        <v>43</v>
      </c>
      <c r="L58" s="26" t="s">
        <v>43</v>
      </c>
      <c r="M58" s="26" t="s">
        <v>43</v>
      </c>
      <c r="N58" s="26" t="s">
        <v>43</v>
      </c>
      <c r="O58" s="26" t="s">
        <v>43</v>
      </c>
      <c r="P58" s="26">
        <f t="shared" si="1"/>
        <v>0</v>
      </c>
      <c r="Q58" s="26">
        <f t="shared" si="0"/>
        <v>0</v>
      </c>
    </row>
    <row r="59" spans="1:17" ht="28.5" customHeight="1">
      <c r="A59" s="69"/>
      <c r="B59" s="25" t="s">
        <v>189</v>
      </c>
      <c r="C59" s="26">
        <v>0</v>
      </c>
      <c r="D59" s="26">
        <v>0</v>
      </c>
      <c r="E59" s="26" t="s">
        <v>165</v>
      </c>
      <c r="F59" s="26" t="s">
        <v>188</v>
      </c>
      <c r="G59" s="30">
        <v>3</v>
      </c>
      <c r="H59" s="30" t="s">
        <v>140</v>
      </c>
      <c r="I59" s="30">
        <v>1.1000000000000001</v>
      </c>
      <c r="J59" s="26" t="s">
        <v>166</v>
      </c>
      <c r="K59" s="26" t="s">
        <v>43</v>
      </c>
      <c r="L59" s="26" t="s">
        <v>43</v>
      </c>
      <c r="M59" s="26" t="s">
        <v>43</v>
      </c>
      <c r="N59" s="26" t="s">
        <v>43</v>
      </c>
      <c r="O59" s="26" t="s">
        <v>43</v>
      </c>
      <c r="P59" s="26">
        <f t="shared" si="1"/>
        <v>0</v>
      </c>
      <c r="Q59" s="26">
        <f t="shared" si="0"/>
        <v>0</v>
      </c>
    </row>
    <row r="60" spans="1:17" ht="28.5" customHeight="1" thickBot="1">
      <c r="A60" s="69"/>
      <c r="B60" s="25" t="s">
        <v>190</v>
      </c>
      <c r="C60" s="26">
        <v>0</v>
      </c>
      <c r="D60" s="26">
        <v>0</v>
      </c>
      <c r="E60" s="26" t="s">
        <v>165</v>
      </c>
      <c r="F60" s="26" t="s">
        <v>188</v>
      </c>
      <c r="G60" s="30">
        <v>5</v>
      </c>
      <c r="H60" s="30" t="s">
        <v>140</v>
      </c>
      <c r="I60" s="30">
        <v>1.1499999999999999</v>
      </c>
      <c r="J60" s="26" t="s">
        <v>166</v>
      </c>
      <c r="K60" s="26" t="s">
        <v>43</v>
      </c>
      <c r="L60" s="26" t="s">
        <v>43</v>
      </c>
      <c r="M60" s="26" t="s">
        <v>43</v>
      </c>
      <c r="N60" s="26" t="s">
        <v>43</v>
      </c>
      <c r="O60" s="26" t="s">
        <v>43</v>
      </c>
      <c r="P60" s="26">
        <f t="shared" si="1"/>
        <v>0</v>
      </c>
      <c r="Q60" s="26">
        <f t="shared" si="0"/>
        <v>0</v>
      </c>
    </row>
    <row r="61" spans="1:17" ht="20.25">
      <c r="A61" s="68" t="s">
        <v>191</v>
      </c>
      <c r="B61" s="25" t="s">
        <v>192</v>
      </c>
      <c r="C61" s="26">
        <v>0</v>
      </c>
      <c r="D61" s="26">
        <v>0</v>
      </c>
      <c r="E61" s="26" t="s">
        <v>122</v>
      </c>
      <c r="F61" s="26" t="s">
        <v>42</v>
      </c>
      <c r="G61" s="30">
        <v>0</v>
      </c>
      <c r="H61" s="30" t="s">
        <v>140</v>
      </c>
      <c r="I61" s="30">
        <v>1.2</v>
      </c>
      <c r="J61" s="26" t="s">
        <v>166</v>
      </c>
      <c r="K61" s="26" t="s">
        <v>43</v>
      </c>
      <c r="L61" s="26" t="s">
        <v>43</v>
      </c>
      <c r="M61" s="26" t="s">
        <v>43</v>
      </c>
      <c r="N61" s="26" t="s">
        <v>43</v>
      </c>
      <c r="O61" s="26" t="s">
        <v>43</v>
      </c>
      <c r="P61" s="26">
        <f t="shared" si="1"/>
        <v>0</v>
      </c>
      <c r="Q61" s="26">
        <f t="shared" si="0"/>
        <v>0</v>
      </c>
    </row>
    <row r="62" spans="1:17" ht="20.25">
      <c r="A62" s="69"/>
      <c r="B62" s="25" t="s">
        <v>193</v>
      </c>
      <c r="C62" s="26">
        <v>0</v>
      </c>
      <c r="D62" s="26">
        <v>0</v>
      </c>
      <c r="E62" s="26" t="s">
        <v>122</v>
      </c>
      <c r="F62" s="26" t="s">
        <v>42</v>
      </c>
      <c r="G62" s="30">
        <v>0</v>
      </c>
      <c r="H62" s="30" t="s">
        <v>140</v>
      </c>
      <c r="I62" s="30">
        <v>1.2</v>
      </c>
      <c r="J62" s="26" t="s">
        <v>166</v>
      </c>
      <c r="K62" s="26" t="s">
        <v>43</v>
      </c>
      <c r="L62" s="26" t="s">
        <v>43</v>
      </c>
      <c r="M62" s="26" t="s">
        <v>43</v>
      </c>
      <c r="N62" s="26" t="s">
        <v>43</v>
      </c>
      <c r="O62" s="26" t="s">
        <v>43</v>
      </c>
      <c r="P62" s="26">
        <f t="shared" si="1"/>
        <v>0</v>
      </c>
      <c r="Q62" s="26">
        <f t="shared" ref="Q62:Q90" si="2">IF($O62="N/A",0,$O62*$Q$5)</f>
        <v>0</v>
      </c>
    </row>
    <row r="63" spans="1:17" ht="20.25">
      <c r="A63" s="69"/>
      <c r="B63" s="25" t="s">
        <v>194</v>
      </c>
      <c r="C63" s="26">
        <v>0</v>
      </c>
      <c r="D63" s="26">
        <v>0</v>
      </c>
      <c r="E63" s="26" t="s">
        <v>126</v>
      </c>
      <c r="F63" s="26" t="s">
        <v>42</v>
      </c>
      <c r="G63" s="30"/>
      <c r="H63" s="30" t="s">
        <v>140</v>
      </c>
      <c r="I63" s="30">
        <v>1.2</v>
      </c>
      <c r="J63" s="26" t="s">
        <v>166</v>
      </c>
      <c r="K63" s="26" t="s">
        <v>43</v>
      </c>
      <c r="L63" s="26" t="s">
        <v>43</v>
      </c>
      <c r="M63" s="26" t="s">
        <v>43</v>
      </c>
      <c r="N63" s="26" t="s">
        <v>43</v>
      </c>
      <c r="O63" s="26" t="s">
        <v>43</v>
      </c>
      <c r="P63" s="26">
        <f t="shared" ref="P63:P90" si="3">IF($L63="N/A", 0, $L63*$P$5)</f>
        <v>0</v>
      </c>
      <c r="Q63" s="26">
        <f t="shared" si="2"/>
        <v>0</v>
      </c>
    </row>
    <row r="64" spans="1:17" ht="20.25">
      <c r="A64" s="69"/>
      <c r="B64" s="25" t="s">
        <v>195</v>
      </c>
      <c r="C64" s="26">
        <v>0</v>
      </c>
      <c r="D64" s="26">
        <v>0</v>
      </c>
      <c r="E64" s="26" t="s">
        <v>122</v>
      </c>
      <c r="F64" s="26" t="s">
        <v>173</v>
      </c>
      <c r="G64" s="30">
        <v>1</v>
      </c>
      <c r="H64" s="30" t="s">
        <v>140</v>
      </c>
      <c r="I64" s="30">
        <v>1.25</v>
      </c>
      <c r="J64" s="26" t="s">
        <v>166</v>
      </c>
      <c r="K64" s="26" t="s">
        <v>43</v>
      </c>
      <c r="L64" s="26" t="s">
        <v>43</v>
      </c>
      <c r="M64" s="26" t="s">
        <v>43</v>
      </c>
      <c r="N64" s="26" t="s">
        <v>43</v>
      </c>
      <c r="O64" s="26" t="s">
        <v>43</v>
      </c>
      <c r="P64" s="26">
        <f t="shared" si="3"/>
        <v>0</v>
      </c>
      <c r="Q64" s="26">
        <f t="shared" si="2"/>
        <v>0</v>
      </c>
    </row>
    <row r="65" spans="1:17" ht="20.25">
      <c r="A65" s="69"/>
      <c r="B65" s="25" t="s">
        <v>196</v>
      </c>
      <c r="C65" s="26">
        <v>0</v>
      </c>
      <c r="D65" s="26">
        <v>0</v>
      </c>
      <c r="E65" s="26" t="s">
        <v>122</v>
      </c>
      <c r="F65" s="26" t="s">
        <v>173</v>
      </c>
      <c r="G65" s="30">
        <v>3</v>
      </c>
      <c r="H65" s="30" t="s">
        <v>140</v>
      </c>
      <c r="I65" s="30">
        <v>1.4</v>
      </c>
      <c r="J65" s="26" t="s">
        <v>166</v>
      </c>
      <c r="K65" s="26" t="s">
        <v>43</v>
      </c>
      <c r="L65" s="26" t="s">
        <v>43</v>
      </c>
      <c r="M65" s="26" t="s">
        <v>43</v>
      </c>
      <c r="N65" s="26" t="s">
        <v>43</v>
      </c>
      <c r="O65" s="26" t="s">
        <v>43</v>
      </c>
      <c r="P65" s="26">
        <f t="shared" si="3"/>
        <v>0</v>
      </c>
      <c r="Q65" s="26">
        <f t="shared" si="2"/>
        <v>0</v>
      </c>
    </row>
    <row r="66" spans="1:17" ht="20.25">
      <c r="A66" s="69"/>
      <c r="B66" s="25" t="s">
        <v>197</v>
      </c>
      <c r="C66" s="26">
        <v>0</v>
      </c>
      <c r="D66" s="26">
        <v>0</v>
      </c>
      <c r="E66" s="26" t="s">
        <v>122</v>
      </c>
      <c r="F66" s="26" t="s">
        <v>173</v>
      </c>
      <c r="G66" s="30">
        <v>5</v>
      </c>
      <c r="H66" s="30" t="s">
        <v>140</v>
      </c>
      <c r="I66" s="30">
        <v>1.6</v>
      </c>
      <c r="J66" s="26" t="s">
        <v>166</v>
      </c>
      <c r="K66" s="26" t="s">
        <v>43</v>
      </c>
      <c r="L66" s="26" t="s">
        <v>43</v>
      </c>
      <c r="M66" s="26" t="s">
        <v>43</v>
      </c>
      <c r="N66" s="26" t="s">
        <v>43</v>
      </c>
      <c r="O66" s="26" t="s">
        <v>43</v>
      </c>
      <c r="P66" s="26">
        <f t="shared" si="3"/>
        <v>0</v>
      </c>
      <c r="Q66" s="26">
        <f t="shared" si="2"/>
        <v>0</v>
      </c>
    </row>
    <row r="67" spans="1:17" ht="20.25">
      <c r="A67" s="69"/>
      <c r="B67" s="25" t="s">
        <v>198</v>
      </c>
      <c r="C67" s="26">
        <v>0</v>
      </c>
      <c r="D67" s="26">
        <v>0</v>
      </c>
      <c r="E67" s="26" t="s">
        <v>122</v>
      </c>
      <c r="F67" s="26" t="s">
        <v>173</v>
      </c>
      <c r="G67" s="30">
        <v>1</v>
      </c>
      <c r="H67" s="30" t="s">
        <v>140</v>
      </c>
      <c r="I67" s="30">
        <v>1.25</v>
      </c>
      <c r="J67" s="26" t="s">
        <v>166</v>
      </c>
      <c r="K67" s="26" t="s">
        <v>43</v>
      </c>
      <c r="L67" s="26" t="s">
        <v>43</v>
      </c>
      <c r="M67" s="26" t="s">
        <v>43</v>
      </c>
      <c r="N67" s="26" t="s">
        <v>43</v>
      </c>
      <c r="O67" s="26" t="s">
        <v>43</v>
      </c>
      <c r="P67" s="26">
        <f t="shared" si="3"/>
        <v>0</v>
      </c>
      <c r="Q67" s="26">
        <f t="shared" si="2"/>
        <v>0</v>
      </c>
    </row>
    <row r="68" spans="1:17" ht="20.25">
      <c r="A68" s="69"/>
      <c r="B68" s="25" t="s">
        <v>199</v>
      </c>
      <c r="C68" s="26">
        <v>0</v>
      </c>
      <c r="D68" s="26">
        <v>0</v>
      </c>
      <c r="E68" s="26" t="s">
        <v>122</v>
      </c>
      <c r="F68" s="26" t="s">
        <v>173</v>
      </c>
      <c r="G68" s="30">
        <v>3</v>
      </c>
      <c r="H68" s="30" t="s">
        <v>140</v>
      </c>
      <c r="I68" s="30">
        <v>1.4</v>
      </c>
      <c r="J68" s="26" t="s">
        <v>166</v>
      </c>
      <c r="K68" s="26" t="s">
        <v>43</v>
      </c>
      <c r="L68" s="26" t="s">
        <v>43</v>
      </c>
      <c r="M68" s="26" t="s">
        <v>43</v>
      </c>
      <c r="N68" s="26" t="s">
        <v>43</v>
      </c>
      <c r="O68" s="26" t="s">
        <v>43</v>
      </c>
      <c r="P68" s="26">
        <f t="shared" si="3"/>
        <v>0</v>
      </c>
      <c r="Q68" s="26">
        <f t="shared" si="2"/>
        <v>0</v>
      </c>
    </row>
    <row r="69" spans="1:17" ht="20.25">
      <c r="A69" s="69"/>
      <c r="B69" s="25" t="s">
        <v>200</v>
      </c>
      <c r="C69" s="26">
        <v>0</v>
      </c>
      <c r="D69" s="26">
        <v>0</v>
      </c>
      <c r="E69" s="26" t="s">
        <v>122</v>
      </c>
      <c r="F69" s="26" t="s">
        <v>173</v>
      </c>
      <c r="G69" s="30">
        <v>5</v>
      </c>
      <c r="H69" s="30" t="s">
        <v>140</v>
      </c>
      <c r="I69" s="30">
        <v>1.6</v>
      </c>
      <c r="J69" s="26" t="s">
        <v>166</v>
      </c>
      <c r="K69" s="26" t="s">
        <v>43</v>
      </c>
      <c r="L69" s="26" t="s">
        <v>43</v>
      </c>
      <c r="M69" s="26" t="s">
        <v>43</v>
      </c>
      <c r="N69" s="26" t="s">
        <v>43</v>
      </c>
      <c r="O69" s="26" t="s">
        <v>43</v>
      </c>
      <c r="P69" s="26">
        <f t="shared" si="3"/>
        <v>0</v>
      </c>
      <c r="Q69" s="26">
        <f t="shared" si="2"/>
        <v>0</v>
      </c>
    </row>
    <row r="70" spans="1:17" ht="20.25">
      <c r="A70" s="69"/>
      <c r="B70" s="25" t="s">
        <v>201</v>
      </c>
      <c r="C70" s="26">
        <v>0</v>
      </c>
      <c r="D70" s="26">
        <v>0</v>
      </c>
      <c r="E70" s="26" t="s">
        <v>122</v>
      </c>
      <c r="F70" s="26" t="s">
        <v>173</v>
      </c>
      <c r="G70" s="30">
        <v>1</v>
      </c>
      <c r="H70" s="30" t="s">
        <v>140</v>
      </c>
      <c r="I70" s="30">
        <v>1.25</v>
      </c>
      <c r="J70" s="26" t="s">
        <v>166</v>
      </c>
      <c r="K70" s="26" t="s">
        <v>43</v>
      </c>
      <c r="L70" s="26" t="s">
        <v>43</v>
      </c>
      <c r="M70" s="26" t="s">
        <v>43</v>
      </c>
      <c r="N70" s="26" t="s">
        <v>43</v>
      </c>
      <c r="O70" s="26" t="s">
        <v>43</v>
      </c>
      <c r="P70" s="26">
        <f t="shared" si="3"/>
        <v>0</v>
      </c>
      <c r="Q70" s="26">
        <f t="shared" si="2"/>
        <v>0</v>
      </c>
    </row>
    <row r="71" spans="1:17" ht="20.25">
      <c r="A71" s="69"/>
      <c r="B71" s="25" t="s">
        <v>202</v>
      </c>
      <c r="C71" s="26">
        <v>0</v>
      </c>
      <c r="D71" s="26">
        <v>0</v>
      </c>
      <c r="E71" s="26" t="s">
        <v>122</v>
      </c>
      <c r="F71" s="26" t="s">
        <v>173</v>
      </c>
      <c r="G71" s="30">
        <v>3</v>
      </c>
      <c r="H71" s="30" t="s">
        <v>140</v>
      </c>
      <c r="I71" s="30">
        <v>1.4</v>
      </c>
      <c r="J71" s="26" t="s">
        <v>166</v>
      </c>
      <c r="K71" s="26" t="s">
        <v>43</v>
      </c>
      <c r="L71" s="26" t="s">
        <v>43</v>
      </c>
      <c r="M71" s="26" t="s">
        <v>43</v>
      </c>
      <c r="N71" s="26" t="s">
        <v>43</v>
      </c>
      <c r="O71" s="26" t="s">
        <v>43</v>
      </c>
      <c r="P71" s="26">
        <f t="shared" si="3"/>
        <v>0</v>
      </c>
      <c r="Q71" s="26">
        <f t="shared" si="2"/>
        <v>0</v>
      </c>
    </row>
    <row r="72" spans="1:17" ht="21" thickBot="1">
      <c r="A72" s="69"/>
      <c r="B72" s="25" t="s">
        <v>203</v>
      </c>
      <c r="C72" s="26">
        <v>0</v>
      </c>
      <c r="D72" s="26">
        <v>0</v>
      </c>
      <c r="E72" s="26" t="s">
        <v>122</v>
      </c>
      <c r="F72" s="26" t="s">
        <v>173</v>
      </c>
      <c r="G72" s="30">
        <v>5</v>
      </c>
      <c r="H72" s="30" t="s">
        <v>140</v>
      </c>
      <c r="I72" s="30">
        <v>1.6</v>
      </c>
      <c r="J72" s="26" t="s">
        <v>166</v>
      </c>
      <c r="K72" s="26" t="s">
        <v>43</v>
      </c>
      <c r="L72" s="26" t="s">
        <v>43</v>
      </c>
      <c r="M72" s="26" t="s">
        <v>43</v>
      </c>
      <c r="N72" s="26" t="s">
        <v>43</v>
      </c>
      <c r="O72" s="26" t="s">
        <v>43</v>
      </c>
      <c r="P72" s="26">
        <f t="shared" si="3"/>
        <v>0</v>
      </c>
      <c r="Q72" s="26">
        <f t="shared" si="2"/>
        <v>0</v>
      </c>
    </row>
    <row r="73" spans="1:17" ht="20.25" customHeight="1">
      <c r="A73" s="68" t="s">
        <v>204</v>
      </c>
      <c r="B73" s="25" t="s">
        <v>205</v>
      </c>
      <c r="C73" s="26">
        <v>55</v>
      </c>
      <c r="D73" s="26">
        <v>0</v>
      </c>
      <c r="E73" s="26" t="s">
        <v>146</v>
      </c>
      <c r="F73" s="26" t="s">
        <v>42</v>
      </c>
      <c r="G73" s="30">
        <v>0</v>
      </c>
      <c r="H73" s="30" t="s">
        <v>206</v>
      </c>
      <c r="I73" s="30">
        <v>45</v>
      </c>
      <c r="J73" s="26" t="s">
        <v>124</v>
      </c>
      <c r="K73" s="26">
        <v>0</v>
      </c>
      <c r="L73" s="26">
        <v>30</v>
      </c>
      <c r="M73" s="26">
        <v>1</v>
      </c>
      <c r="N73" s="26">
        <v>30</v>
      </c>
      <c r="O73" s="26">
        <v>60</v>
      </c>
      <c r="P73" s="26">
        <f t="shared" si="3"/>
        <v>37.5</v>
      </c>
      <c r="Q73" s="26">
        <f t="shared" si="2"/>
        <v>45</v>
      </c>
    </row>
    <row r="74" spans="1:17" ht="20.25" customHeight="1">
      <c r="A74" s="69"/>
      <c r="B74" s="25" t="s">
        <v>207</v>
      </c>
      <c r="C74" s="26">
        <v>50</v>
      </c>
      <c r="D74" s="26">
        <v>0</v>
      </c>
      <c r="E74" s="26" t="s">
        <v>146</v>
      </c>
      <c r="F74" s="26" t="s">
        <v>208</v>
      </c>
      <c r="G74" s="30">
        <v>1</v>
      </c>
      <c r="H74" s="30" t="s">
        <v>206</v>
      </c>
      <c r="I74" s="30">
        <v>45</v>
      </c>
      <c r="J74" s="26" t="s">
        <v>124</v>
      </c>
      <c r="K74" s="26">
        <v>0</v>
      </c>
      <c r="L74" s="26">
        <v>30</v>
      </c>
      <c r="M74" s="26">
        <v>1</v>
      </c>
      <c r="N74" s="26">
        <v>30</v>
      </c>
      <c r="O74" s="26">
        <v>60</v>
      </c>
      <c r="P74" s="26">
        <f t="shared" si="3"/>
        <v>37.5</v>
      </c>
      <c r="Q74" s="26">
        <f t="shared" si="2"/>
        <v>45</v>
      </c>
    </row>
    <row r="75" spans="1:17" ht="20.25" customHeight="1">
      <c r="A75" s="69"/>
      <c r="B75" s="25" t="s">
        <v>209</v>
      </c>
      <c r="C75" s="26">
        <v>84</v>
      </c>
      <c r="D75" s="26">
        <v>0</v>
      </c>
      <c r="E75" s="26" t="s">
        <v>146</v>
      </c>
      <c r="F75" s="26" t="s">
        <v>208</v>
      </c>
      <c r="G75" s="30">
        <v>3</v>
      </c>
      <c r="H75" s="30" t="s">
        <v>206</v>
      </c>
      <c r="I75" s="30">
        <v>45</v>
      </c>
      <c r="J75" s="26" t="s">
        <v>124</v>
      </c>
      <c r="K75" s="26">
        <v>0</v>
      </c>
      <c r="L75" s="26">
        <v>30</v>
      </c>
      <c r="M75" s="26">
        <v>1</v>
      </c>
      <c r="N75" s="26">
        <v>30</v>
      </c>
      <c r="O75" s="26">
        <v>50</v>
      </c>
      <c r="P75" s="26">
        <f t="shared" si="3"/>
        <v>37.5</v>
      </c>
      <c r="Q75" s="26">
        <f t="shared" si="2"/>
        <v>37.5</v>
      </c>
    </row>
    <row r="76" spans="1:17" ht="20.25" customHeight="1">
      <c r="A76" s="69"/>
      <c r="B76" s="25" t="s">
        <v>210</v>
      </c>
      <c r="C76" s="26">
        <v>124</v>
      </c>
      <c r="D76" s="26">
        <v>0</v>
      </c>
      <c r="E76" s="26" t="s">
        <v>146</v>
      </c>
      <c r="F76" s="26" t="s">
        <v>208</v>
      </c>
      <c r="G76" s="30">
        <v>5</v>
      </c>
      <c r="H76" s="30" t="s">
        <v>206</v>
      </c>
      <c r="I76" s="30">
        <v>45</v>
      </c>
      <c r="J76" s="26" t="s">
        <v>124</v>
      </c>
      <c r="K76" s="26">
        <v>0</v>
      </c>
      <c r="L76" s="26">
        <v>30</v>
      </c>
      <c r="M76" s="26">
        <v>1</v>
      </c>
      <c r="N76" s="26">
        <v>30</v>
      </c>
      <c r="O76" s="26">
        <v>30</v>
      </c>
      <c r="P76" s="26">
        <f t="shared" si="3"/>
        <v>37.5</v>
      </c>
      <c r="Q76" s="26">
        <f t="shared" si="2"/>
        <v>22.5</v>
      </c>
    </row>
    <row r="77" spans="1:17" ht="18" customHeight="1">
      <c r="A77" s="69"/>
      <c r="B77" s="25" t="s">
        <v>211</v>
      </c>
      <c r="C77" s="26">
        <v>12</v>
      </c>
      <c r="D77" s="26">
        <v>0</v>
      </c>
      <c r="E77" s="26" t="s">
        <v>122</v>
      </c>
      <c r="F77" s="26" t="s">
        <v>42</v>
      </c>
      <c r="G77" s="30">
        <v>0</v>
      </c>
      <c r="H77" s="30" t="s">
        <v>140</v>
      </c>
      <c r="I77" s="30">
        <v>1.05</v>
      </c>
      <c r="J77" s="26" t="s">
        <v>166</v>
      </c>
      <c r="K77" s="26" t="s">
        <v>43</v>
      </c>
      <c r="L77" s="26" t="s">
        <v>43</v>
      </c>
      <c r="M77" s="26" t="s">
        <v>43</v>
      </c>
      <c r="N77" s="26" t="s">
        <v>43</v>
      </c>
      <c r="O77" s="26" t="s">
        <v>43</v>
      </c>
      <c r="P77" s="26">
        <f t="shared" si="3"/>
        <v>0</v>
      </c>
      <c r="Q77" s="26">
        <f t="shared" si="2"/>
        <v>0</v>
      </c>
    </row>
    <row r="78" spans="1:17" ht="18" customHeight="1">
      <c r="A78" s="69"/>
      <c r="B78" s="25" t="s">
        <v>212</v>
      </c>
      <c r="C78" s="26">
        <v>8</v>
      </c>
      <c r="D78" s="26">
        <v>0</v>
      </c>
      <c r="E78" s="26" t="s">
        <v>122</v>
      </c>
      <c r="F78" s="26" t="s">
        <v>188</v>
      </c>
      <c r="G78" s="30">
        <v>1</v>
      </c>
      <c r="H78" s="30" t="s">
        <v>140</v>
      </c>
      <c r="I78" s="30">
        <v>1.05</v>
      </c>
      <c r="J78" s="26" t="s">
        <v>166</v>
      </c>
      <c r="K78" s="26" t="s">
        <v>43</v>
      </c>
      <c r="L78" s="26" t="s">
        <v>43</v>
      </c>
      <c r="M78" s="26" t="s">
        <v>43</v>
      </c>
      <c r="N78" s="26" t="s">
        <v>43</v>
      </c>
      <c r="O78" s="26" t="s">
        <v>43</v>
      </c>
      <c r="P78" s="26">
        <f t="shared" si="3"/>
        <v>0</v>
      </c>
      <c r="Q78" s="26">
        <f t="shared" si="2"/>
        <v>0</v>
      </c>
    </row>
    <row r="79" spans="1:17" ht="18" customHeight="1">
      <c r="A79" s="69"/>
      <c r="B79" s="25" t="s">
        <v>213</v>
      </c>
      <c r="C79" s="26">
        <v>16</v>
      </c>
      <c r="D79" s="26">
        <v>0</v>
      </c>
      <c r="E79" s="26" t="s">
        <v>122</v>
      </c>
      <c r="F79" s="26" t="s">
        <v>188</v>
      </c>
      <c r="G79" s="30">
        <v>3</v>
      </c>
      <c r="H79" s="30" t="s">
        <v>140</v>
      </c>
      <c r="I79" s="30">
        <v>1.1200000000000001</v>
      </c>
      <c r="J79" s="26" t="s">
        <v>166</v>
      </c>
      <c r="K79" s="26" t="s">
        <v>43</v>
      </c>
      <c r="L79" s="26" t="s">
        <v>43</v>
      </c>
      <c r="M79" s="26" t="s">
        <v>43</v>
      </c>
      <c r="N79" s="26" t="s">
        <v>43</v>
      </c>
      <c r="O79" s="26" t="s">
        <v>43</v>
      </c>
      <c r="P79" s="26">
        <f t="shared" si="3"/>
        <v>0</v>
      </c>
      <c r="Q79" s="26">
        <f t="shared" si="2"/>
        <v>0</v>
      </c>
    </row>
    <row r="80" spans="1:17" ht="18" customHeight="1" thickBot="1">
      <c r="A80" s="69"/>
      <c r="B80" s="25" t="s">
        <v>214</v>
      </c>
      <c r="C80" s="26">
        <v>25</v>
      </c>
      <c r="D80" s="26">
        <v>0</v>
      </c>
      <c r="E80" s="26" t="s">
        <v>122</v>
      </c>
      <c r="F80" s="26" t="s">
        <v>188</v>
      </c>
      <c r="G80" s="30">
        <v>5</v>
      </c>
      <c r="H80" s="30" t="s">
        <v>140</v>
      </c>
      <c r="I80" s="30">
        <v>1.2</v>
      </c>
      <c r="J80" s="26" t="s">
        <v>166</v>
      </c>
      <c r="K80" s="26" t="s">
        <v>43</v>
      </c>
      <c r="L80" s="26" t="s">
        <v>43</v>
      </c>
      <c r="M80" s="26" t="s">
        <v>43</v>
      </c>
      <c r="N80" s="26" t="s">
        <v>43</v>
      </c>
      <c r="O80" s="26" t="s">
        <v>43</v>
      </c>
      <c r="P80" s="26">
        <f t="shared" si="3"/>
        <v>0</v>
      </c>
      <c r="Q80" s="26">
        <f t="shared" si="2"/>
        <v>0</v>
      </c>
    </row>
    <row r="81" spans="1:17" ht="19.5" customHeight="1">
      <c r="A81" s="68" t="s">
        <v>215</v>
      </c>
      <c r="B81" s="25" t="s">
        <v>216</v>
      </c>
      <c r="C81" s="26">
        <v>30</v>
      </c>
      <c r="D81" s="26">
        <v>99</v>
      </c>
      <c r="E81" s="26" t="s">
        <v>165</v>
      </c>
      <c r="F81" s="26" t="s">
        <v>42</v>
      </c>
      <c r="G81" s="30">
        <v>0</v>
      </c>
      <c r="H81" s="30" t="s">
        <v>168</v>
      </c>
      <c r="I81" s="30">
        <v>2.5</v>
      </c>
      <c r="J81" s="26" t="s">
        <v>217</v>
      </c>
      <c r="K81" s="26">
        <v>0</v>
      </c>
      <c r="L81" s="26">
        <v>10</v>
      </c>
      <c r="M81" s="26">
        <v>1</v>
      </c>
      <c r="N81" s="26">
        <v>10</v>
      </c>
      <c r="O81" s="26">
        <v>10</v>
      </c>
      <c r="P81" s="26">
        <f t="shared" si="3"/>
        <v>12.5</v>
      </c>
      <c r="Q81" s="26">
        <f t="shared" si="2"/>
        <v>7.5</v>
      </c>
    </row>
    <row r="82" spans="1:17" ht="19.5" customHeight="1">
      <c r="A82" s="69"/>
      <c r="B82" s="27" t="s">
        <v>218</v>
      </c>
      <c r="C82" s="26">
        <v>25</v>
      </c>
      <c r="D82" s="26">
        <v>90</v>
      </c>
      <c r="E82" s="26" t="s">
        <v>165</v>
      </c>
      <c r="F82" s="26" t="s">
        <v>188</v>
      </c>
      <c r="G82" s="30">
        <v>1</v>
      </c>
      <c r="H82" s="30" t="s">
        <v>168</v>
      </c>
      <c r="I82" s="30">
        <v>2.5</v>
      </c>
      <c r="J82" s="26" t="s">
        <v>217</v>
      </c>
      <c r="K82" s="26">
        <v>0</v>
      </c>
      <c r="L82" s="26">
        <v>10</v>
      </c>
      <c r="M82" s="26">
        <v>1</v>
      </c>
      <c r="N82" s="26">
        <v>10</v>
      </c>
      <c r="O82" s="26">
        <v>10</v>
      </c>
      <c r="P82" s="26">
        <f t="shared" si="3"/>
        <v>12.5</v>
      </c>
      <c r="Q82" s="26">
        <f t="shared" si="2"/>
        <v>7.5</v>
      </c>
    </row>
    <row r="83" spans="1:17" ht="19.5" customHeight="1">
      <c r="A83" s="69"/>
      <c r="B83" s="27" t="s">
        <v>219</v>
      </c>
      <c r="C83" s="26">
        <v>47</v>
      </c>
      <c r="D83" s="26">
        <v>134</v>
      </c>
      <c r="E83" s="26" t="s">
        <v>165</v>
      </c>
      <c r="F83" s="26" t="s">
        <v>188</v>
      </c>
      <c r="G83" s="30">
        <v>3</v>
      </c>
      <c r="H83" s="30" t="s">
        <v>168</v>
      </c>
      <c r="I83" s="30">
        <v>2.5</v>
      </c>
      <c r="J83" s="26" t="s">
        <v>217</v>
      </c>
      <c r="K83" s="26">
        <v>0</v>
      </c>
      <c r="L83" s="26">
        <v>15</v>
      </c>
      <c r="M83" s="26">
        <v>1</v>
      </c>
      <c r="N83" s="26">
        <v>15</v>
      </c>
      <c r="O83" s="26">
        <v>10</v>
      </c>
      <c r="P83" s="26">
        <f t="shared" si="3"/>
        <v>18.75</v>
      </c>
      <c r="Q83" s="26">
        <f t="shared" si="2"/>
        <v>7.5</v>
      </c>
    </row>
    <row r="84" spans="1:17" ht="19.5" customHeight="1" thickBot="1">
      <c r="A84" s="69"/>
      <c r="B84" s="25" t="s">
        <v>220</v>
      </c>
      <c r="C84" s="26">
        <v>62</v>
      </c>
      <c r="D84" s="26">
        <v>168</v>
      </c>
      <c r="E84" s="26" t="s">
        <v>165</v>
      </c>
      <c r="F84" s="26" t="s">
        <v>188</v>
      </c>
      <c r="G84" s="30">
        <v>5</v>
      </c>
      <c r="H84" s="30" t="s">
        <v>168</v>
      </c>
      <c r="I84" s="30">
        <v>2.5</v>
      </c>
      <c r="J84" s="26" t="s">
        <v>217</v>
      </c>
      <c r="K84" s="26">
        <v>0</v>
      </c>
      <c r="L84" s="26">
        <v>20</v>
      </c>
      <c r="M84" s="26">
        <v>1</v>
      </c>
      <c r="N84" s="26">
        <v>20</v>
      </c>
      <c r="O84" s="26">
        <v>10</v>
      </c>
      <c r="P84" s="26">
        <f t="shared" si="3"/>
        <v>25</v>
      </c>
      <c r="Q84" s="26">
        <f t="shared" si="2"/>
        <v>7.5</v>
      </c>
    </row>
    <row r="85" spans="1:17" ht="20.25">
      <c r="A85" s="68" t="s">
        <v>221</v>
      </c>
      <c r="B85" s="25" t="s">
        <v>222</v>
      </c>
      <c r="C85" s="26">
        <v>22</v>
      </c>
      <c r="D85" s="26">
        <v>62</v>
      </c>
      <c r="E85" s="26" t="s">
        <v>165</v>
      </c>
      <c r="F85" s="26" t="s">
        <v>42</v>
      </c>
      <c r="G85" s="30">
        <v>0</v>
      </c>
      <c r="H85" s="30" t="s">
        <v>206</v>
      </c>
      <c r="I85" s="30">
        <v>2</v>
      </c>
      <c r="J85" s="26" t="s">
        <v>217</v>
      </c>
      <c r="K85" s="26">
        <v>0</v>
      </c>
      <c r="L85" s="26">
        <v>10</v>
      </c>
      <c r="M85" s="26">
        <v>1</v>
      </c>
      <c r="N85" s="26">
        <v>10</v>
      </c>
      <c r="O85" s="26">
        <v>10</v>
      </c>
      <c r="P85" s="26">
        <f t="shared" si="3"/>
        <v>12.5</v>
      </c>
      <c r="Q85" s="26">
        <f t="shared" si="2"/>
        <v>7.5</v>
      </c>
    </row>
    <row r="86" spans="1:17" ht="20.25">
      <c r="A86" s="69"/>
      <c r="B86" s="25" t="s">
        <v>223</v>
      </c>
      <c r="C86" s="26">
        <v>19</v>
      </c>
      <c r="D86" s="26">
        <v>56</v>
      </c>
      <c r="E86" s="26" t="s">
        <v>165</v>
      </c>
      <c r="F86" s="26" t="s">
        <v>188</v>
      </c>
      <c r="G86" s="30">
        <v>1</v>
      </c>
      <c r="H86" s="30" t="s">
        <v>206</v>
      </c>
      <c r="I86" s="30">
        <v>2</v>
      </c>
      <c r="J86" s="26" t="s">
        <v>217</v>
      </c>
      <c r="K86" s="26">
        <v>0</v>
      </c>
      <c r="L86" s="26">
        <v>10</v>
      </c>
      <c r="M86" s="26">
        <v>1</v>
      </c>
      <c r="N86" s="26">
        <v>10</v>
      </c>
      <c r="O86" s="26">
        <v>10</v>
      </c>
      <c r="P86" s="26">
        <f t="shared" si="3"/>
        <v>12.5</v>
      </c>
      <c r="Q86" s="26">
        <f t="shared" si="2"/>
        <v>7.5</v>
      </c>
    </row>
    <row r="87" spans="1:17" ht="20.25">
      <c r="A87" s="69"/>
      <c r="B87" s="25" t="s">
        <v>224</v>
      </c>
      <c r="C87" s="26">
        <v>25</v>
      </c>
      <c r="D87" s="26">
        <v>90</v>
      </c>
      <c r="E87" s="26" t="s">
        <v>165</v>
      </c>
      <c r="F87" s="26" t="s">
        <v>188</v>
      </c>
      <c r="G87" s="30">
        <v>3</v>
      </c>
      <c r="H87" s="30" t="s">
        <v>206</v>
      </c>
      <c r="I87" s="30">
        <v>2</v>
      </c>
      <c r="J87" s="26" t="s">
        <v>217</v>
      </c>
      <c r="K87" s="26">
        <v>0</v>
      </c>
      <c r="L87" s="26">
        <v>15</v>
      </c>
      <c r="M87" s="26">
        <v>1</v>
      </c>
      <c r="N87" s="26">
        <v>15</v>
      </c>
      <c r="O87" s="26">
        <v>10</v>
      </c>
      <c r="P87" s="26">
        <f t="shared" si="3"/>
        <v>18.75</v>
      </c>
      <c r="Q87" s="26">
        <f t="shared" si="2"/>
        <v>7.5</v>
      </c>
    </row>
    <row r="88" spans="1:17" ht="21" thickBot="1">
      <c r="A88" s="69"/>
      <c r="B88" s="25" t="s">
        <v>225</v>
      </c>
      <c r="C88" s="26">
        <v>47</v>
      </c>
      <c r="D88" s="26">
        <v>134</v>
      </c>
      <c r="E88" s="26" t="s">
        <v>165</v>
      </c>
      <c r="F88" s="26" t="s">
        <v>188</v>
      </c>
      <c r="G88" s="30">
        <v>5</v>
      </c>
      <c r="H88" s="30" t="s">
        <v>206</v>
      </c>
      <c r="I88" s="30">
        <v>2</v>
      </c>
      <c r="J88" s="26" t="s">
        <v>217</v>
      </c>
      <c r="K88" s="26">
        <v>0</v>
      </c>
      <c r="L88" s="26">
        <v>20</v>
      </c>
      <c r="M88" s="26">
        <v>1</v>
      </c>
      <c r="N88" s="26">
        <v>20</v>
      </c>
      <c r="O88" s="26">
        <v>10</v>
      </c>
      <c r="P88" s="26">
        <f t="shared" si="3"/>
        <v>25</v>
      </c>
      <c r="Q88" s="26">
        <f t="shared" si="2"/>
        <v>7.5</v>
      </c>
    </row>
    <row r="89" spans="1:17" ht="50.25" customHeight="1">
      <c r="A89" s="68" t="s">
        <v>226</v>
      </c>
      <c r="B89" s="25" t="s">
        <v>227</v>
      </c>
      <c r="C89" s="26">
        <v>22</v>
      </c>
      <c r="D89" s="26">
        <v>172</v>
      </c>
      <c r="E89" s="26" t="s">
        <v>165</v>
      </c>
      <c r="F89" s="26" t="s">
        <v>42</v>
      </c>
      <c r="G89" s="30">
        <v>0</v>
      </c>
      <c r="H89" s="30" t="s">
        <v>228</v>
      </c>
      <c r="I89" s="30" t="s">
        <v>43</v>
      </c>
      <c r="J89" s="26" t="s">
        <v>43</v>
      </c>
      <c r="K89" s="26" t="s">
        <v>43</v>
      </c>
      <c r="L89" s="26" t="s">
        <v>43</v>
      </c>
      <c r="M89" s="26" t="s">
        <v>43</v>
      </c>
      <c r="N89" s="26" t="s">
        <v>43</v>
      </c>
      <c r="O89" s="26" t="s">
        <v>43</v>
      </c>
      <c r="P89" s="26">
        <f t="shared" si="3"/>
        <v>0</v>
      </c>
      <c r="Q89" s="26">
        <f t="shared" si="2"/>
        <v>0</v>
      </c>
    </row>
    <row r="90" spans="1:17" ht="50.25" customHeight="1">
      <c r="A90" s="69"/>
      <c r="B90" s="28" t="s">
        <v>229</v>
      </c>
      <c r="C90" s="29">
        <v>20</v>
      </c>
      <c r="D90" s="29">
        <v>160</v>
      </c>
      <c r="E90" s="29" t="s">
        <v>165</v>
      </c>
      <c r="F90" s="29" t="s">
        <v>230</v>
      </c>
      <c r="G90" s="31">
        <v>1</v>
      </c>
      <c r="H90" s="31" t="s">
        <v>228</v>
      </c>
      <c r="I90" s="31" t="s">
        <v>43</v>
      </c>
      <c r="J90" s="29" t="s">
        <v>43</v>
      </c>
      <c r="K90" s="29" t="s">
        <v>43</v>
      </c>
      <c r="L90" s="29" t="s">
        <v>43</v>
      </c>
      <c r="M90" s="29" t="s">
        <v>43</v>
      </c>
      <c r="N90" s="29" t="s">
        <v>43</v>
      </c>
      <c r="O90" s="29" t="s">
        <v>43</v>
      </c>
      <c r="P90" s="29">
        <f t="shared" si="3"/>
        <v>0</v>
      </c>
      <c r="Q90" s="29">
        <f t="shared" si="2"/>
        <v>0</v>
      </c>
    </row>
    <row r="91" spans="1:17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</row>
    <row r="92" spans="1:17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</row>
    <row r="93" spans="1:17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</row>
    <row r="94" spans="1:17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</row>
    <row r="95" spans="1:17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7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</row>
    <row r="97" spans="1:17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</row>
  </sheetData>
  <mergeCells count="21">
    <mergeCell ref="A57:A60"/>
    <mergeCell ref="A61:A72"/>
    <mergeCell ref="A73:A76"/>
    <mergeCell ref="A77:A80"/>
    <mergeCell ref="A81:A84"/>
    <mergeCell ref="A1:Q1"/>
    <mergeCell ref="A91:Q97"/>
    <mergeCell ref="P2:Q3"/>
    <mergeCell ref="A5:A12"/>
    <mergeCell ref="A45:A56"/>
    <mergeCell ref="A2:B3"/>
    <mergeCell ref="C2:G3"/>
    <mergeCell ref="H2:J3"/>
    <mergeCell ref="K2:O3"/>
    <mergeCell ref="A13:A20"/>
    <mergeCell ref="A21:A24"/>
    <mergeCell ref="A25:A32"/>
    <mergeCell ref="A33:A40"/>
    <mergeCell ref="A41:A44"/>
    <mergeCell ref="A85:A88"/>
    <mergeCell ref="A89:A90"/>
  </mergeCells>
  <phoneticPr fontId="2" type="noConversion"/>
  <conditionalFormatting sqref="J2:J4 J89:J90 Q5:Q90">
    <cfRule type="cellIs" dxfId="1" priority="4" operator="equal">
      <formula>"YES"</formula>
    </cfRule>
  </conditionalFormatting>
  <conditionalFormatting sqref="J2:J4 J89:J90 Q5:Q90">
    <cfRule type="cellIs" dxfId="0" priority="3" operator="equal">
      <formula>"NO"</formula>
    </cfRule>
  </conditionalFormatting>
  <dataValidations count="1">
    <dataValidation type="list" allowBlank="1" showInputMessage="1" showErrorMessage="1" sqref="F64:F72 F74:F76 F78:F80 F45:F56 F6:F24">
      <formula1>skillID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workbookViewId="0">
      <selection sqref="A1:F73"/>
    </sheetView>
  </sheetViews>
  <sheetFormatPr defaultRowHeight="15"/>
  <cols>
    <col min="1" max="1" width="40.140625" style="2" bestFit="1" customWidth="1"/>
    <col min="2" max="2" width="32" style="2" bestFit="1" customWidth="1"/>
    <col min="3" max="3" width="21.42578125" style="2" customWidth="1"/>
    <col min="4" max="4" width="21.28515625" style="2" customWidth="1"/>
    <col min="5" max="5" width="19.85546875" style="2" bestFit="1" customWidth="1"/>
    <col min="6" max="6" width="139" style="2" bestFit="1" customWidth="1"/>
    <col min="7" max="16384" width="9.140625" style="2"/>
  </cols>
  <sheetData>
    <row r="1" spans="1:6" ht="45.75">
      <c r="A1" s="76" t="s">
        <v>388</v>
      </c>
      <c r="B1" s="76"/>
      <c r="C1" s="76"/>
      <c r="D1" s="76"/>
      <c r="E1" s="76"/>
      <c r="F1" s="76"/>
    </row>
    <row r="2" spans="1:6" ht="31.5" thickBot="1">
      <c r="A2" s="74" t="s">
        <v>389</v>
      </c>
      <c r="B2" s="75"/>
      <c r="C2" s="75"/>
      <c r="D2" s="75"/>
      <c r="E2" s="75"/>
      <c r="F2" s="75"/>
    </row>
    <row r="3" spans="1:6" ht="21" thickBot="1">
      <c r="A3" s="3" t="s">
        <v>231</v>
      </c>
      <c r="B3" s="3" t="s">
        <v>232</v>
      </c>
      <c r="C3" s="3" t="s">
        <v>233</v>
      </c>
      <c r="D3" s="3" t="s">
        <v>234</v>
      </c>
      <c r="E3" s="3" t="s">
        <v>235</v>
      </c>
      <c r="F3" s="3" t="s">
        <v>236</v>
      </c>
    </row>
    <row r="4" spans="1:6" ht="20.25">
      <c r="A4" s="4" t="s">
        <v>237</v>
      </c>
      <c r="B4" s="4" t="s">
        <v>42</v>
      </c>
      <c r="C4" s="5">
        <v>0</v>
      </c>
      <c r="D4" s="1" t="s">
        <v>238</v>
      </c>
      <c r="E4" s="6">
        <v>48000</v>
      </c>
      <c r="F4" s="7" t="s">
        <v>239</v>
      </c>
    </row>
    <row r="5" spans="1:6" ht="20.25">
      <c r="A5" s="4" t="s">
        <v>127</v>
      </c>
      <c r="B5" s="4" t="s">
        <v>237</v>
      </c>
      <c r="C5" s="5">
        <v>3</v>
      </c>
      <c r="D5" s="1" t="s">
        <v>240</v>
      </c>
      <c r="E5" s="6">
        <v>66000</v>
      </c>
      <c r="F5" s="7" t="s">
        <v>241</v>
      </c>
    </row>
    <row r="6" spans="1:6" ht="20.25">
      <c r="A6" s="83"/>
      <c r="B6" s="84"/>
      <c r="C6" s="84"/>
      <c r="D6" s="84"/>
      <c r="E6" s="84"/>
      <c r="F6" s="85"/>
    </row>
    <row r="7" spans="1:6" ht="20.25">
      <c r="A7" s="4" t="s">
        <v>242</v>
      </c>
      <c r="B7" s="4" t="s">
        <v>243</v>
      </c>
      <c r="C7" s="5">
        <v>1</v>
      </c>
      <c r="D7" s="1" t="s">
        <v>244</v>
      </c>
      <c r="E7" s="6">
        <v>99000</v>
      </c>
      <c r="F7" s="7" t="s">
        <v>245</v>
      </c>
    </row>
    <row r="8" spans="1:6" ht="20.25">
      <c r="A8" s="4" t="s">
        <v>246</v>
      </c>
      <c r="B8" s="4" t="s">
        <v>243</v>
      </c>
      <c r="C8" s="5">
        <v>1</v>
      </c>
      <c r="D8" s="1" t="s">
        <v>244</v>
      </c>
      <c r="E8" s="6">
        <v>99000</v>
      </c>
      <c r="F8" s="8" t="s">
        <v>247</v>
      </c>
    </row>
    <row r="9" spans="1:6" ht="20.25">
      <c r="A9" s="4" t="s">
        <v>248</v>
      </c>
      <c r="B9" s="4" t="s">
        <v>243</v>
      </c>
      <c r="C9" s="5">
        <v>5</v>
      </c>
      <c r="D9" s="1" t="s">
        <v>249</v>
      </c>
      <c r="E9" s="6">
        <v>567000</v>
      </c>
      <c r="F9" s="8" t="s">
        <v>250</v>
      </c>
    </row>
    <row r="10" spans="1:6" ht="20.25">
      <c r="A10" s="83"/>
      <c r="B10" s="84"/>
      <c r="C10" s="84"/>
      <c r="D10" s="84"/>
      <c r="E10" s="84"/>
      <c r="F10" s="85"/>
    </row>
    <row r="11" spans="1:6" ht="20.25">
      <c r="A11" s="4" t="s">
        <v>188</v>
      </c>
      <c r="B11" s="4" t="s">
        <v>237</v>
      </c>
      <c r="C11" s="5">
        <v>1</v>
      </c>
      <c r="D11" s="1" t="s">
        <v>240</v>
      </c>
      <c r="E11" s="6">
        <v>66000</v>
      </c>
      <c r="F11" s="7" t="s">
        <v>251</v>
      </c>
    </row>
    <row r="12" spans="1:6" ht="20.25">
      <c r="A12" s="4" t="s">
        <v>208</v>
      </c>
      <c r="B12" s="4" t="s">
        <v>188</v>
      </c>
      <c r="C12" s="5">
        <v>1</v>
      </c>
      <c r="D12" s="1" t="s">
        <v>240</v>
      </c>
      <c r="E12" s="6">
        <v>66000</v>
      </c>
      <c r="F12" s="7" t="s">
        <v>252</v>
      </c>
    </row>
    <row r="13" spans="1:6" ht="20.25">
      <c r="A13" s="4" t="s">
        <v>230</v>
      </c>
      <c r="B13" s="4" t="s">
        <v>237</v>
      </c>
      <c r="C13" s="5">
        <v>1</v>
      </c>
      <c r="D13" s="1" t="s">
        <v>240</v>
      </c>
      <c r="E13" s="6">
        <v>66000</v>
      </c>
      <c r="F13" s="7" t="s">
        <v>253</v>
      </c>
    </row>
    <row r="14" spans="1:6" ht="20.25">
      <c r="A14" s="4" t="s">
        <v>254</v>
      </c>
      <c r="B14" s="4" t="s">
        <v>188</v>
      </c>
      <c r="C14" s="5">
        <v>3</v>
      </c>
      <c r="D14" s="1" t="s">
        <v>249</v>
      </c>
      <c r="E14" s="6">
        <v>567000</v>
      </c>
      <c r="F14" s="8" t="s">
        <v>255</v>
      </c>
    </row>
    <row r="15" spans="1:6" ht="20.25">
      <c r="A15" s="4" t="s">
        <v>256</v>
      </c>
      <c r="B15" s="4" t="s">
        <v>188</v>
      </c>
      <c r="C15" s="5">
        <v>5</v>
      </c>
      <c r="D15" s="1" t="s">
        <v>249</v>
      </c>
      <c r="E15" s="6">
        <v>567000</v>
      </c>
      <c r="F15" s="8" t="s">
        <v>257</v>
      </c>
    </row>
    <row r="16" spans="1:6" ht="20.25">
      <c r="A16" s="4"/>
      <c r="B16" s="4"/>
      <c r="C16" s="5"/>
      <c r="D16" s="4"/>
      <c r="E16" s="4"/>
      <c r="F16" s="4"/>
    </row>
    <row r="17" spans="1:6" ht="20.25">
      <c r="A17" s="4" t="s">
        <v>149</v>
      </c>
      <c r="B17" s="4" t="s">
        <v>237</v>
      </c>
      <c r="C17" s="5">
        <v>3</v>
      </c>
      <c r="D17" s="1" t="s">
        <v>240</v>
      </c>
      <c r="E17" s="6">
        <v>66000</v>
      </c>
      <c r="F17" s="4" t="s">
        <v>258</v>
      </c>
    </row>
    <row r="18" spans="1:6" ht="20.25">
      <c r="A18" s="4" t="s">
        <v>259</v>
      </c>
      <c r="B18" s="4" t="s">
        <v>260</v>
      </c>
      <c r="C18" s="5">
        <v>1</v>
      </c>
      <c r="D18" s="1" t="s">
        <v>244</v>
      </c>
      <c r="E18" s="6">
        <v>99000</v>
      </c>
      <c r="F18" s="9" t="s">
        <v>261</v>
      </c>
    </row>
    <row r="19" spans="1:6" ht="20.25">
      <c r="A19" s="4" t="s">
        <v>262</v>
      </c>
      <c r="B19" s="4" t="s">
        <v>260</v>
      </c>
      <c r="C19" s="5">
        <v>5</v>
      </c>
      <c r="D19" s="1" t="s">
        <v>249</v>
      </c>
      <c r="E19" s="6">
        <v>567000</v>
      </c>
      <c r="F19" s="9" t="s">
        <v>263</v>
      </c>
    </row>
    <row r="20" spans="1:6" ht="20.25">
      <c r="A20" s="83"/>
      <c r="B20" s="84"/>
      <c r="C20" s="84"/>
      <c r="D20" s="84"/>
      <c r="E20" s="84"/>
      <c r="F20" s="85"/>
    </row>
    <row r="21" spans="1:6" ht="20.25">
      <c r="A21" s="4" t="s">
        <v>173</v>
      </c>
      <c r="B21" s="4" t="s">
        <v>237</v>
      </c>
      <c r="C21" s="5">
        <v>5</v>
      </c>
      <c r="D21" s="1" t="s">
        <v>240</v>
      </c>
      <c r="E21" s="6">
        <v>66000</v>
      </c>
      <c r="F21" s="4" t="s">
        <v>264</v>
      </c>
    </row>
    <row r="22" spans="1:6" ht="20.25">
      <c r="A22" s="4" t="s">
        <v>265</v>
      </c>
      <c r="B22" s="4" t="s">
        <v>266</v>
      </c>
      <c r="C22" s="5">
        <v>5</v>
      </c>
      <c r="D22" s="1" t="s">
        <v>249</v>
      </c>
      <c r="E22" s="6">
        <v>567000</v>
      </c>
      <c r="F22" s="9" t="s">
        <v>267</v>
      </c>
    </row>
    <row r="23" spans="1:6">
      <c r="A23" s="77"/>
      <c r="B23" s="78"/>
      <c r="C23" s="78"/>
      <c r="D23" s="78"/>
      <c r="E23" s="78"/>
      <c r="F23" s="79"/>
    </row>
    <row r="24" spans="1:6" ht="30.75">
      <c r="A24" s="73" t="s">
        <v>390</v>
      </c>
      <c r="B24" s="73"/>
      <c r="C24" s="73"/>
      <c r="D24" s="73"/>
      <c r="E24" s="73"/>
      <c r="F24" s="73"/>
    </row>
    <row r="25" spans="1:6" ht="23.25">
      <c r="A25" s="10" t="s">
        <v>231</v>
      </c>
      <c r="B25" s="11" t="s">
        <v>232</v>
      </c>
      <c r="C25" s="11" t="s">
        <v>233</v>
      </c>
      <c r="D25" s="11" t="s">
        <v>234</v>
      </c>
      <c r="E25" s="11" t="s">
        <v>235</v>
      </c>
      <c r="F25" s="11" t="s">
        <v>236</v>
      </c>
    </row>
    <row r="26" spans="1:6" ht="20.25">
      <c r="A26" s="4" t="s">
        <v>268</v>
      </c>
      <c r="B26" s="4" t="s">
        <v>42</v>
      </c>
      <c r="C26" s="5">
        <v>0</v>
      </c>
      <c r="D26" s="1" t="s">
        <v>238</v>
      </c>
      <c r="E26" s="6">
        <v>48000</v>
      </c>
      <c r="F26" s="7" t="s">
        <v>269</v>
      </c>
    </row>
    <row r="27" spans="1:6" ht="20.25">
      <c r="A27" s="4" t="s">
        <v>270</v>
      </c>
      <c r="B27" s="4" t="s">
        <v>268</v>
      </c>
      <c r="C27" s="5">
        <v>1</v>
      </c>
      <c r="D27" s="1" t="s">
        <v>271</v>
      </c>
      <c r="E27" s="6">
        <v>229000</v>
      </c>
      <c r="F27" s="7" t="s">
        <v>272</v>
      </c>
    </row>
    <row r="28" spans="1:6" ht="20.25">
      <c r="A28" s="4" t="s">
        <v>273</v>
      </c>
      <c r="B28" s="4" t="s">
        <v>268</v>
      </c>
      <c r="C28" s="5">
        <v>5</v>
      </c>
      <c r="D28" s="1" t="s">
        <v>271</v>
      </c>
      <c r="E28" s="6">
        <v>229000</v>
      </c>
      <c r="F28" s="7" t="s">
        <v>274</v>
      </c>
    </row>
    <row r="29" spans="1:6" ht="20.25">
      <c r="A29" s="4" t="s">
        <v>275</v>
      </c>
      <c r="B29" s="4" t="s">
        <v>268</v>
      </c>
      <c r="C29" s="5">
        <v>3</v>
      </c>
      <c r="D29" s="1" t="s">
        <v>271</v>
      </c>
      <c r="E29" s="6">
        <v>229000</v>
      </c>
      <c r="F29" s="7" t="s">
        <v>276</v>
      </c>
    </row>
    <row r="30" spans="1:6">
      <c r="A30" s="80"/>
      <c r="B30" s="81"/>
      <c r="C30" s="81"/>
      <c r="D30" s="81"/>
      <c r="E30" s="81"/>
      <c r="F30" s="82"/>
    </row>
    <row r="31" spans="1:6" ht="30.75">
      <c r="A31" s="73" t="s">
        <v>391</v>
      </c>
      <c r="B31" s="73"/>
      <c r="C31" s="73"/>
      <c r="D31" s="73"/>
      <c r="E31" s="73"/>
      <c r="F31" s="73"/>
    </row>
    <row r="32" spans="1:6" ht="23.25">
      <c r="A32" s="11" t="s">
        <v>231</v>
      </c>
      <c r="B32" s="11" t="s">
        <v>232</v>
      </c>
      <c r="C32" s="11" t="s">
        <v>233</v>
      </c>
      <c r="D32" s="11" t="s">
        <v>234</v>
      </c>
      <c r="E32" s="11" t="s">
        <v>235</v>
      </c>
      <c r="F32" s="11" t="s">
        <v>236</v>
      </c>
    </row>
    <row r="33" spans="1:6" ht="20.25">
      <c r="A33" s="4" t="s">
        <v>277</v>
      </c>
      <c r="B33" s="4" t="s">
        <v>42</v>
      </c>
      <c r="C33" s="5">
        <v>0</v>
      </c>
      <c r="D33" s="1" t="s">
        <v>238</v>
      </c>
      <c r="E33" s="6">
        <v>48000</v>
      </c>
      <c r="F33" s="12" t="s">
        <v>278</v>
      </c>
    </row>
    <row r="34" spans="1:6" ht="20.25">
      <c r="A34" s="4" t="s">
        <v>279</v>
      </c>
      <c r="B34" s="4" t="s">
        <v>277</v>
      </c>
      <c r="C34" s="5">
        <v>5</v>
      </c>
      <c r="D34" s="1" t="s">
        <v>240</v>
      </c>
      <c r="E34" s="6">
        <v>72000</v>
      </c>
      <c r="F34" s="12" t="s">
        <v>280</v>
      </c>
    </row>
    <row r="35" spans="1:6" ht="20.25">
      <c r="A35" s="4" t="s">
        <v>59</v>
      </c>
      <c r="B35" s="4" t="s">
        <v>279</v>
      </c>
      <c r="C35" s="5">
        <v>1</v>
      </c>
      <c r="D35" s="1" t="s">
        <v>240</v>
      </c>
      <c r="E35" s="6">
        <v>149000</v>
      </c>
      <c r="F35" s="12" t="s">
        <v>281</v>
      </c>
    </row>
    <row r="36" spans="1:6" ht="20.25">
      <c r="A36" s="4" t="s">
        <v>282</v>
      </c>
      <c r="B36" s="4" t="s">
        <v>59</v>
      </c>
      <c r="C36" s="5">
        <v>1</v>
      </c>
      <c r="D36" s="1" t="s">
        <v>244</v>
      </c>
      <c r="E36" s="6">
        <v>203000</v>
      </c>
      <c r="F36" s="13" t="s">
        <v>283</v>
      </c>
    </row>
    <row r="37" spans="1:6" ht="20.25">
      <c r="A37" s="4" t="s">
        <v>284</v>
      </c>
      <c r="B37" s="4" t="s">
        <v>59</v>
      </c>
      <c r="C37" s="5">
        <v>2</v>
      </c>
      <c r="D37" s="1" t="s">
        <v>244</v>
      </c>
      <c r="E37" s="6">
        <v>203000</v>
      </c>
      <c r="F37" s="13" t="s">
        <v>285</v>
      </c>
    </row>
    <row r="38" spans="1:6" ht="20.25">
      <c r="A38" s="4" t="s">
        <v>286</v>
      </c>
      <c r="B38" s="4" t="s">
        <v>59</v>
      </c>
      <c r="C38" s="5">
        <v>5</v>
      </c>
      <c r="D38" s="1" t="s">
        <v>249</v>
      </c>
      <c r="E38" s="6">
        <v>567000</v>
      </c>
      <c r="F38" s="13" t="s">
        <v>287</v>
      </c>
    </row>
    <row r="39" spans="1:6" ht="20.25">
      <c r="A39" s="4" t="s">
        <v>288</v>
      </c>
      <c r="B39" s="4" t="s">
        <v>286</v>
      </c>
      <c r="C39" s="5">
        <v>3</v>
      </c>
      <c r="D39" s="1" t="s">
        <v>289</v>
      </c>
      <c r="E39" s="6">
        <v>774000</v>
      </c>
      <c r="F39" s="13" t="s">
        <v>290</v>
      </c>
    </row>
    <row r="40" spans="1:6" ht="20.25">
      <c r="A40" s="4" t="s">
        <v>77</v>
      </c>
      <c r="B40" s="4" t="s">
        <v>279</v>
      </c>
      <c r="C40" s="5">
        <v>1</v>
      </c>
      <c r="D40" s="1" t="s">
        <v>240</v>
      </c>
      <c r="E40" s="6">
        <v>149000</v>
      </c>
      <c r="F40" s="12" t="s">
        <v>291</v>
      </c>
    </row>
    <row r="41" spans="1:6" ht="20.25">
      <c r="A41" s="4" t="s">
        <v>292</v>
      </c>
      <c r="B41" s="4" t="s">
        <v>77</v>
      </c>
      <c r="C41" s="5">
        <v>1</v>
      </c>
      <c r="D41" s="1" t="s">
        <v>244</v>
      </c>
      <c r="E41" s="6">
        <v>203000</v>
      </c>
      <c r="F41" s="13" t="s">
        <v>293</v>
      </c>
    </row>
    <row r="42" spans="1:6" ht="20.25">
      <c r="A42" s="4" t="s">
        <v>294</v>
      </c>
      <c r="B42" s="4" t="s">
        <v>77</v>
      </c>
      <c r="C42" s="5">
        <v>2</v>
      </c>
      <c r="D42" s="1" t="s">
        <v>244</v>
      </c>
      <c r="E42" s="6">
        <v>203000</v>
      </c>
      <c r="F42" s="13" t="s">
        <v>295</v>
      </c>
    </row>
    <row r="43" spans="1:6" ht="20.25">
      <c r="A43" s="4" t="s">
        <v>296</v>
      </c>
      <c r="B43" s="4" t="s">
        <v>77</v>
      </c>
      <c r="C43" s="5">
        <v>5</v>
      </c>
      <c r="D43" s="1" t="s">
        <v>249</v>
      </c>
      <c r="E43" s="6">
        <v>567000</v>
      </c>
      <c r="F43" s="13" t="s">
        <v>297</v>
      </c>
    </row>
    <row r="44" spans="1:6" ht="20.25">
      <c r="A44" s="4" t="s">
        <v>298</v>
      </c>
      <c r="B44" s="4" t="s">
        <v>296</v>
      </c>
      <c r="C44" s="5">
        <v>3</v>
      </c>
      <c r="D44" s="1" t="s">
        <v>289</v>
      </c>
      <c r="E44" s="6">
        <v>774000</v>
      </c>
      <c r="F44" s="13" t="s">
        <v>299</v>
      </c>
    </row>
    <row r="45" spans="1:6" ht="20.25">
      <c r="A45" s="4" t="s">
        <v>94</v>
      </c>
      <c r="B45" s="4" t="s">
        <v>279</v>
      </c>
      <c r="C45" s="5">
        <v>5</v>
      </c>
      <c r="D45" s="1" t="s">
        <v>240</v>
      </c>
      <c r="E45" s="6">
        <v>149000</v>
      </c>
      <c r="F45" s="12" t="s">
        <v>300</v>
      </c>
    </row>
    <row r="46" spans="1:6" ht="20.25">
      <c r="A46" s="4" t="s">
        <v>301</v>
      </c>
      <c r="B46" s="4" t="s">
        <v>94</v>
      </c>
      <c r="C46" s="5">
        <v>1</v>
      </c>
      <c r="D46" s="1" t="s">
        <v>244</v>
      </c>
      <c r="E46" s="6">
        <v>203000</v>
      </c>
      <c r="F46" s="13" t="s">
        <v>302</v>
      </c>
    </row>
    <row r="47" spans="1:6" ht="20.25">
      <c r="A47" s="4" t="s">
        <v>303</v>
      </c>
      <c r="B47" s="4" t="s">
        <v>94</v>
      </c>
      <c r="C47" s="5">
        <v>2</v>
      </c>
      <c r="D47" s="1" t="s">
        <v>244</v>
      </c>
      <c r="E47" s="6">
        <v>203000</v>
      </c>
      <c r="F47" s="13" t="s">
        <v>304</v>
      </c>
    </row>
    <row r="48" spans="1:6" ht="20.25">
      <c r="A48" s="4" t="s">
        <v>305</v>
      </c>
      <c r="B48" s="4" t="s">
        <v>94</v>
      </c>
      <c r="C48" s="5">
        <v>5</v>
      </c>
      <c r="D48" s="1" t="s">
        <v>249</v>
      </c>
      <c r="E48" s="6">
        <v>567000</v>
      </c>
      <c r="F48" s="13" t="s">
        <v>306</v>
      </c>
    </row>
    <row r="49" spans="1:6" ht="20.25">
      <c r="A49" s="4" t="s">
        <v>307</v>
      </c>
      <c r="B49" s="4" t="s">
        <v>305</v>
      </c>
      <c r="C49" s="5">
        <v>3</v>
      </c>
      <c r="D49" s="1" t="s">
        <v>289</v>
      </c>
      <c r="E49" s="6">
        <v>774000</v>
      </c>
      <c r="F49" s="13" t="s">
        <v>308</v>
      </c>
    </row>
    <row r="50" spans="1:6" ht="20.25">
      <c r="A50" s="83"/>
      <c r="B50" s="84"/>
      <c r="C50" s="84"/>
      <c r="D50" s="84"/>
      <c r="E50" s="84"/>
      <c r="F50" s="85"/>
    </row>
    <row r="51" spans="1:6" ht="20.25">
      <c r="A51" s="4" t="s">
        <v>309</v>
      </c>
      <c r="B51" s="4" t="s">
        <v>277</v>
      </c>
      <c r="C51" s="5">
        <v>1</v>
      </c>
      <c r="D51" s="1" t="s">
        <v>240</v>
      </c>
      <c r="E51" s="6">
        <v>72000</v>
      </c>
      <c r="F51" s="7" t="s">
        <v>310</v>
      </c>
    </row>
    <row r="52" spans="1:6" ht="20.25">
      <c r="A52" s="4" t="s">
        <v>47</v>
      </c>
      <c r="B52" s="4" t="s">
        <v>309</v>
      </c>
      <c r="C52" s="5">
        <v>1</v>
      </c>
      <c r="D52" s="1" t="s">
        <v>240</v>
      </c>
      <c r="E52" s="6">
        <v>149000</v>
      </c>
      <c r="F52" s="7" t="s">
        <v>311</v>
      </c>
    </row>
    <row r="53" spans="1:6" ht="20.25">
      <c r="A53" s="4" t="s">
        <v>312</v>
      </c>
      <c r="B53" s="4" t="s">
        <v>47</v>
      </c>
      <c r="C53" s="5">
        <v>1</v>
      </c>
      <c r="D53" s="1" t="s">
        <v>244</v>
      </c>
      <c r="E53" s="6">
        <v>203000</v>
      </c>
      <c r="F53" s="8" t="s">
        <v>313</v>
      </c>
    </row>
    <row r="54" spans="1:6" ht="20.25">
      <c r="A54" s="4" t="s">
        <v>314</v>
      </c>
      <c r="B54" s="4" t="s">
        <v>47</v>
      </c>
      <c r="C54" s="5">
        <v>2</v>
      </c>
      <c r="D54" s="1" t="s">
        <v>244</v>
      </c>
      <c r="E54" s="6">
        <v>203000</v>
      </c>
      <c r="F54" s="8" t="s">
        <v>315</v>
      </c>
    </row>
    <row r="55" spans="1:6" ht="20.25">
      <c r="A55" s="4" t="s">
        <v>316</v>
      </c>
      <c r="B55" s="4" t="s">
        <v>47</v>
      </c>
      <c r="C55" s="5">
        <v>5</v>
      </c>
      <c r="D55" s="1" t="s">
        <v>249</v>
      </c>
      <c r="E55" s="6">
        <v>567000</v>
      </c>
      <c r="F55" s="8" t="s">
        <v>317</v>
      </c>
    </row>
    <row r="56" spans="1:6" ht="20.25">
      <c r="A56" s="4" t="s">
        <v>318</v>
      </c>
      <c r="B56" s="4" t="s">
        <v>316</v>
      </c>
      <c r="C56" s="5">
        <v>3</v>
      </c>
      <c r="D56" s="1" t="s">
        <v>289</v>
      </c>
      <c r="E56" s="6">
        <v>774000</v>
      </c>
      <c r="F56" s="8" t="s">
        <v>319</v>
      </c>
    </row>
    <row r="57" spans="1:6" ht="20.25">
      <c r="A57" s="4" t="s">
        <v>69</v>
      </c>
      <c r="B57" s="4" t="s">
        <v>309</v>
      </c>
      <c r="C57" s="5">
        <v>1</v>
      </c>
      <c r="D57" s="1" t="s">
        <v>240</v>
      </c>
      <c r="E57" s="6">
        <v>149000</v>
      </c>
      <c r="F57" s="7" t="s">
        <v>320</v>
      </c>
    </row>
    <row r="58" spans="1:6" ht="20.25">
      <c r="A58" s="4" t="s">
        <v>321</v>
      </c>
      <c r="B58" s="4" t="s">
        <v>69</v>
      </c>
      <c r="C58" s="5">
        <v>1</v>
      </c>
      <c r="D58" s="1" t="s">
        <v>244</v>
      </c>
      <c r="E58" s="6">
        <v>203000</v>
      </c>
      <c r="F58" s="8" t="s">
        <v>322</v>
      </c>
    </row>
    <row r="59" spans="1:6" ht="20.25">
      <c r="A59" s="4" t="s">
        <v>323</v>
      </c>
      <c r="B59" s="4" t="s">
        <v>69</v>
      </c>
      <c r="C59" s="5">
        <v>2</v>
      </c>
      <c r="D59" s="1" t="s">
        <v>244</v>
      </c>
      <c r="E59" s="6">
        <v>203000</v>
      </c>
      <c r="F59" s="8" t="s">
        <v>324</v>
      </c>
    </row>
    <row r="60" spans="1:6" ht="20.25">
      <c r="A60" s="4" t="s">
        <v>325</v>
      </c>
      <c r="B60" s="4" t="s">
        <v>69</v>
      </c>
      <c r="C60" s="5">
        <v>5</v>
      </c>
      <c r="D60" s="1" t="s">
        <v>249</v>
      </c>
      <c r="E60" s="6">
        <v>567000</v>
      </c>
      <c r="F60" s="8" t="s">
        <v>326</v>
      </c>
    </row>
    <row r="61" spans="1:6" ht="20.25">
      <c r="A61" s="4" t="s">
        <v>327</v>
      </c>
      <c r="B61" s="4" t="s">
        <v>325</v>
      </c>
      <c r="C61" s="5">
        <v>3</v>
      </c>
      <c r="D61" s="1" t="s">
        <v>289</v>
      </c>
      <c r="E61" s="6">
        <v>774000</v>
      </c>
      <c r="F61" s="8" t="s">
        <v>328</v>
      </c>
    </row>
    <row r="62" spans="1:6" ht="20.25">
      <c r="A62" s="4" t="s">
        <v>87</v>
      </c>
      <c r="B62" s="4" t="s">
        <v>309</v>
      </c>
      <c r="C62" s="5">
        <v>5</v>
      </c>
      <c r="D62" s="1" t="s">
        <v>240</v>
      </c>
      <c r="E62" s="6">
        <v>149000</v>
      </c>
      <c r="F62" s="7" t="s">
        <v>329</v>
      </c>
    </row>
    <row r="63" spans="1:6" ht="20.25">
      <c r="A63" s="4" t="s">
        <v>330</v>
      </c>
      <c r="B63" s="4" t="s">
        <v>87</v>
      </c>
      <c r="C63" s="5">
        <v>1</v>
      </c>
      <c r="D63" s="1" t="s">
        <v>244</v>
      </c>
      <c r="E63" s="6">
        <v>203000</v>
      </c>
      <c r="F63" s="8" t="s">
        <v>331</v>
      </c>
    </row>
    <row r="64" spans="1:6" ht="20.25">
      <c r="A64" s="4" t="s">
        <v>332</v>
      </c>
      <c r="B64" s="4" t="s">
        <v>87</v>
      </c>
      <c r="C64" s="5">
        <v>2</v>
      </c>
      <c r="D64" s="1" t="s">
        <v>244</v>
      </c>
      <c r="E64" s="6">
        <v>203000</v>
      </c>
      <c r="F64" s="8" t="s">
        <v>333</v>
      </c>
    </row>
    <row r="65" spans="1:6" ht="20.25">
      <c r="A65" s="4" t="s">
        <v>334</v>
      </c>
      <c r="B65" s="4" t="s">
        <v>87</v>
      </c>
      <c r="C65" s="5">
        <v>5</v>
      </c>
      <c r="D65" s="1" t="s">
        <v>249</v>
      </c>
      <c r="E65" s="6">
        <v>567000</v>
      </c>
      <c r="F65" s="8" t="s">
        <v>335</v>
      </c>
    </row>
    <row r="66" spans="1:6" ht="20.25">
      <c r="A66" s="14" t="s">
        <v>336</v>
      </c>
      <c r="B66" s="14" t="s">
        <v>334</v>
      </c>
      <c r="C66" s="15">
        <v>3</v>
      </c>
      <c r="D66" s="16" t="s">
        <v>289</v>
      </c>
      <c r="E66" s="17">
        <v>774000</v>
      </c>
      <c r="F66" s="18" t="s">
        <v>337</v>
      </c>
    </row>
    <row r="67" spans="1:6">
      <c r="A67" s="43"/>
      <c r="B67" s="43"/>
      <c r="C67" s="43"/>
      <c r="D67" s="43"/>
      <c r="E67" s="43"/>
      <c r="F67" s="43"/>
    </row>
    <row r="68" spans="1:6">
      <c r="A68" s="44"/>
      <c r="B68" s="44"/>
      <c r="C68" s="44"/>
      <c r="D68" s="44"/>
      <c r="E68" s="44"/>
      <c r="F68" s="44"/>
    </row>
    <row r="69" spans="1:6">
      <c r="A69" s="44"/>
      <c r="B69" s="44"/>
      <c r="C69" s="44"/>
      <c r="D69" s="44"/>
      <c r="E69" s="44"/>
      <c r="F69" s="44"/>
    </row>
    <row r="70" spans="1:6">
      <c r="A70" s="44"/>
      <c r="B70" s="44"/>
      <c r="C70" s="44"/>
      <c r="D70" s="44"/>
      <c r="E70" s="44"/>
      <c r="F70" s="44"/>
    </row>
    <row r="71" spans="1:6">
      <c r="A71" s="44"/>
      <c r="B71" s="44"/>
      <c r="C71" s="44"/>
      <c r="D71" s="44"/>
      <c r="E71" s="44"/>
      <c r="F71" s="44"/>
    </row>
    <row r="72" spans="1:6">
      <c r="A72" s="44"/>
      <c r="B72" s="44"/>
      <c r="C72" s="44"/>
      <c r="D72" s="44"/>
      <c r="E72" s="44"/>
      <c r="F72" s="44"/>
    </row>
    <row r="73" spans="1:6">
      <c r="A73" s="44"/>
      <c r="B73" s="44"/>
      <c r="C73" s="44"/>
      <c r="D73" s="44"/>
      <c r="E73" s="44"/>
      <c r="F73" s="44"/>
    </row>
  </sheetData>
  <mergeCells count="11">
    <mergeCell ref="A67:F73"/>
    <mergeCell ref="A31:F31"/>
    <mergeCell ref="A24:F24"/>
    <mergeCell ref="A2:F2"/>
    <mergeCell ref="A1:F1"/>
    <mergeCell ref="A23:F23"/>
    <mergeCell ref="A30:F30"/>
    <mergeCell ref="A50:F50"/>
    <mergeCell ref="A10:F10"/>
    <mergeCell ref="A6:F6"/>
    <mergeCell ref="A20:F20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Vehicles</vt:lpstr>
      <vt:lpstr>Turrets</vt:lpstr>
      <vt:lpstr>Modules</vt:lpstr>
      <vt:lpstr>Skills</vt:lpstr>
    </vt:vector>
  </TitlesOfParts>
  <Company>CCP Asia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Gruber</cp:lastModifiedBy>
  <cp:lastPrinted>2013-10-02T12:39:14Z</cp:lastPrinted>
  <dcterms:created xsi:type="dcterms:W3CDTF">2013-09-29T03:39:18Z</dcterms:created>
  <dcterms:modified xsi:type="dcterms:W3CDTF">2013-10-02T13:22:14Z</dcterms:modified>
</cp:coreProperties>
</file>